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aynald\Emploi Québec\Arts et Culture\"/>
    </mc:Choice>
  </mc:AlternateContent>
  <bookViews>
    <workbookView xWindow="0" yWindow="0" windowWidth="20490" windowHeight="7155" activeTab="1"/>
  </bookViews>
  <sheets>
    <sheet name="CONSIGNES" sheetId="2" r:id="rId1"/>
    <sheet name="BUDGET" sheetId="1" r:id="rId2"/>
  </sheets>
  <definedNames>
    <definedName name="_xlnm.Print_Area" localSheetId="1">BUDGET!$A$1:$Q$77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7" i="1" l="1"/>
  <c r="N77" i="1"/>
  <c r="O76" i="1"/>
  <c r="N76" i="1"/>
  <c r="O75" i="1"/>
  <c r="N75" i="1"/>
  <c r="O74" i="1"/>
  <c r="N74" i="1"/>
  <c r="F67" i="1" l="1"/>
  <c r="D67" i="1"/>
  <c r="F66" i="1"/>
  <c r="D66" i="1"/>
  <c r="F41" i="1"/>
  <c r="D41" i="1"/>
  <c r="D68" i="1"/>
  <c r="O67" i="1" l="1"/>
  <c r="N67" i="1"/>
  <c r="M67" i="1"/>
  <c r="L67" i="1"/>
  <c r="K67" i="1"/>
  <c r="J67" i="1"/>
  <c r="I67" i="1"/>
  <c r="H67" i="1"/>
  <c r="O63" i="1"/>
  <c r="N63" i="1"/>
  <c r="M63" i="1"/>
  <c r="L63" i="1"/>
  <c r="K63" i="1"/>
  <c r="J63" i="1"/>
  <c r="I63" i="1"/>
  <c r="H63" i="1"/>
  <c r="O50" i="1"/>
  <c r="N50" i="1"/>
  <c r="M50" i="1"/>
  <c r="L50" i="1"/>
  <c r="K50" i="1"/>
  <c r="J50" i="1"/>
  <c r="I50" i="1"/>
  <c r="H50" i="1"/>
  <c r="O38" i="1"/>
  <c r="N38" i="1"/>
  <c r="M38" i="1"/>
  <c r="L38" i="1"/>
  <c r="K38" i="1"/>
  <c r="J38" i="1"/>
  <c r="I38" i="1"/>
  <c r="H38" i="1"/>
  <c r="O26" i="1"/>
  <c r="N26" i="1"/>
  <c r="M26" i="1"/>
  <c r="L26" i="1"/>
  <c r="K26" i="1"/>
  <c r="J26" i="1"/>
  <c r="I26" i="1"/>
  <c r="H26" i="1"/>
  <c r="I14" i="1"/>
  <c r="J14" i="1"/>
  <c r="K14" i="1"/>
  <c r="L14" i="1"/>
  <c r="L51" i="1" s="1"/>
  <c r="L64" i="1" s="1"/>
  <c r="L68" i="1" s="1"/>
  <c r="M14" i="1"/>
  <c r="N14" i="1"/>
  <c r="O14" i="1"/>
  <c r="H14" i="1"/>
  <c r="H51" i="1" s="1"/>
  <c r="H64" i="1" s="1"/>
  <c r="H68" i="1" s="1"/>
  <c r="M51" i="1" l="1"/>
  <c r="M64" i="1" s="1"/>
  <c r="M68" i="1" s="1"/>
  <c r="I51" i="1"/>
  <c r="I64" i="1" s="1"/>
  <c r="I68" i="1" s="1"/>
  <c r="J51" i="1"/>
  <c r="J64" i="1" s="1"/>
  <c r="J68" i="1" s="1"/>
  <c r="N51" i="1"/>
  <c r="N72" i="1" s="1"/>
  <c r="K51" i="1"/>
  <c r="K64" i="1" s="1"/>
  <c r="K68" i="1" s="1"/>
  <c r="O51" i="1"/>
  <c r="O72" i="1" s="1"/>
  <c r="D49" i="1"/>
  <c r="F49" i="1"/>
  <c r="Q66" i="1"/>
  <c r="Q54" i="1"/>
  <c r="Q55" i="1"/>
  <c r="Q56" i="1"/>
  <c r="Q57" i="1"/>
  <c r="Q58" i="1"/>
  <c r="Q59" i="1"/>
  <c r="Q60" i="1"/>
  <c r="Q61" i="1"/>
  <c r="Q62" i="1"/>
  <c r="Q53" i="1"/>
  <c r="Q41" i="1"/>
  <c r="Q42" i="1"/>
  <c r="Q43" i="1"/>
  <c r="Q44" i="1"/>
  <c r="Q45" i="1"/>
  <c r="Q46" i="1"/>
  <c r="Q47" i="1"/>
  <c r="Q48" i="1"/>
  <c r="Q49" i="1"/>
  <c r="Q40" i="1"/>
  <c r="Q29" i="1"/>
  <c r="Q30" i="1"/>
  <c r="Q31" i="1"/>
  <c r="Q32" i="1"/>
  <c r="Q33" i="1"/>
  <c r="Q34" i="1"/>
  <c r="Q35" i="1"/>
  <c r="Q36" i="1"/>
  <c r="Q37" i="1"/>
  <c r="Q28" i="1"/>
  <c r="Q17" i="1"/>
  <c r="Q18" i="1"/>
  <c r="Q19" i="1"/>
  <c r="Q20" i="1"/>
  <c r="Q21" i="1"/>
  <c r="Q22" i="1"/>
  <c r="Q23" i="1"/>
  <c r="Q24" i="1"/>
  <c r="Q25" i="1"/>
  <c r="Q16" i="1"/>
  <c r="Q10" i="1"/>
  <c r="Q11" i="1"/>
  <c r="Q12" i="1"/>
  <c r="Q13" i="1"/>
  <c r="P54" i="1"/>
  <c r="P55" i="1"/>
  <c r="P56" i="1"/>
  <c r="P57" i="1"/>
  <c r="P58" i="1"/>
  <c r="P59" i="1"/>
  <c r="P60" i="1"/>
  <c r="P61" i="1"/>
  <c r="P41" i="1"/>
  <c r="P42" i="1"/>
  <c r="P43" i="1"/>
  <c r="P44" i="1"/>
  <c r="P45" i="1"/>
  <c r="P46" i="1"/>
  <c r="P47" i="1"/>
  <c r="P48" i="1"/>
  <c r="P31" i="1"/>
  <c r="P32" i="1"/>
  <c r="P33" i="1"/>
  <c r="P34" i="1"/>
  <c r="P35" i="1"/>
  <c r="P36" i="1"/>
  <c r="P19" i="1"/>
  <c r="P20" i="1"/>
  <c r="P21" i="1"/>
  <c r="P22" i="1"/>
  <c r="P23" i="1"/>
  <c r="P24" i="1"/>
  <c r="P12" i="1"/>
  <c r="P13" i="1"/>
  <c r="E67" i="1"/>
  <c r="C67" i="1"/>
  <c r="D54" i="1"/>
  <c r="F54" i="1"/>
  <c r="D55" i="1"/>
  <c r="F55" i="1"/>
  <c r="D56" i="1"/>
  <c r="F56" i="1"/>
  <c r="D57" i="1"/>
  <c r="F57" i="1"/>
  <c r="D58" i="1"/>
  <c r="F58" i="1"/>
  <c r="D59" i="1"/>
  <c r="F59" i="1"/>
  <c r="D60" i="1"/>
  <c r="F60" i="1"/>
  <c r="D61" i="1"/>
  <c r="F61" i="1"/>
  <c r="D42" i="1"/>
  <c r="F42" i="1"/>
  <c r="D43" i="1"/>
  <c r="F43" i="1"/>
  <c r="D44" i="1"/>
  <c r="F44" i="1"/>
  <c r="D45" i="1"/>
  <c r="F45" i="1"/>
  <c r="D46" i="1"/>
  <c r="F46" i="1"/>
  <c r="D47" i="1"/>
  <c r="F47" i="1"/>
  <c r="D48" i="1"/>
  <c r="F48" i="1"/>
  <c r="D31" i="1"/>
  <c r="F31" i="1"/>
  <c r="D32" i="1"/>
  <c r="F32" i="1"/>
  <c r="D33" i="1"/>
  <c r="F33" i="1"/>
  <c r="D34" i="1"/>
  <c r="F34" i="1"/>
  <c r="D35" i="1"/>
  <c r="F35" i="1"/>
  <c r="D36" i="1"/>
  <c r="F36" i="1"/>
  <c r="D19" i="1"/>
  <c r="F19" i="1"/>
  <c r="D20" i="1"/>
  <c r="F20" i="1"/>
  <c r="D21" i="1"/>
  <c r="F21" i="1"/>
  <c r="D22" i="1"/>
  <c r="F22" i="1"/>
  <c r="D23" i="1"/>
  <c r="F23" i="1"/>
  <c r="D24" i="1"/>
  <c r="F24" i="1"/>
  <c r="D12" i="1"/>
  <c r="F12" i="1"/>
  <c r="D13" i="1"/>
  <c r="F13" i="1"/>
  <c r="N64" i="1" l="1"/>
  <c r="D50" i="1"/>
  <c r="Q63" i="1"/>
  <c r="O64" i="1"/>
  <c r="O68" i="1" s="1"/>
  <c r="E74" i="1" s="1"/>
  <c r="F50" i="1"/>
  <c r="Q26" i="1"/>
  <c r="Q50" i="1"/>
  <c r="Q67" i="1"/>
  <c r="Q38" i="1"/>
  <c r="E50" i="1"/>
  <c r="E73" i="1"/>
  <c r="E72" i="1"/>
  <c r="P66" i="1"/>
  <c r="P67" i="1" s="1"/>
  <c r="P62" i="1"/>
  <c r="P53" i="1"/>
  <c r="P49" i="1"/>
  <c r="P40" i="1"/>
  <c r="P50" i="1" s="1"/>
  <c r="P29" i="1"/>
  <c r="P30" i="1"/>
  <c r="P37" i="1"/>
  <c r="P28" i="1"/>
  <c r="P17" i="1"/>
  <c r="P18" i="1"/>
  <c r="P25" i="1"/>
  <c r="P16" i="1"/>
  <c r="P10" i="1"/>
  <c r="P11" i="1"/>
  <c r="Q9" i="1"/>
  <c r="Q14" i="1" s="1"/>
  <c r="P9" i="1"/>
  <c r="E63" i="1"/>
  <c r="E38" i="1"/>
  <c r="E26" i="1"/>
  <c r="E14" i="1"/>
  <c r="F62" i="1"/>
  <c r="F53" i="1"/>
  <c r="F29" i="1"/>
  <c r="F30" i="1"/>
  <c r="F37" i="1"/>
  <c r="F28" i="1"/>
  <c r="F17" i="1"/>
  <c r="F18" i="1"/>
  <c r="F25" i="1"/>
  <c r="F16" i="1"/>
  <c r="F10" i="1"/>
  <c r="F11" i="1"/>
  <c r="F9" i="1"/>
  <c r="N68" i="1" l="1"/>
  <c r="P14" i="1"/>
  <c r="P26" i="1"/>
  <c r="P38" i="1"/>
  <c r="Q51" i="1"/>
  <c r="Q64" i="1" s="1"/>
  <c r="Q68" i="1" s="1"/>
  <c r="P63" i="1"/>
  <c r="E51" i="1"/>
  <c r="E64" i="1" s="1"/>
  <c r="E68" i="1" s="1"/>
  <c r="E71" i="1"/>
  <c r="F63" i="1"/>
  <c r="F38" i="1"/>
  <c r="F26" i="1"/>
  <c r="F14" i="1"/>
  <c r="C73" i="1"/>
  <c r="C72" i="1"/>
  <c r="C71" i="1"/>
  <c r="C63" i="1"/>
  <c r="D62" i="1"/>
  <c r="D53" i="1"/>
  <c r="C50" i="1"/>
  <c r="C38" i="1"/>
  <c r="D37" i="1"/>
  <c r="D30" i="1"/>
  <c r="D29" i="1"/>
  <c r="D28" i="1"/>
  <c r="C26" i="1"/>
  <c r="D25" i="1"/>
  <c r="D18" i="1"/>
  <c r="D17" i="1"/>
  <c r="D16" i="1"/>
  <c r="C14" i="1"/>
  <c r="D11" i="1"/>
  <c r="D10" i="1"/>
  <c r="D9" i="1"/>
  <c r="C74" i="1" l="1"/>
  <c r="N70" i="1"/>
  <c r="D63" i="1"/>
  <c r="P51" i="1"/>
  <c r="P64" i="1" s="1"/>
  <c r="P68" i="1" s="1"/>
  <c r="C75" i="1" s="1"/>
  <c r="F51" i="1"/>
  <c r="F64" i="1" s="1"/>
  <c r="F68" i="1" s="1"/>
  <c r="D38" i="1"/>
  <c r="D26" i="1"/>
  <c r="D14" i="1"/>
  <c r="C51" i="1"/>
  <c r="C64" i="1" s="1"/>
  <c r="C68" i="1" s="1"/>
  <c r="E69" i="1" l="1"/>
  <c r="C76" i="1"/>
  <c r="C77" i="1" s="1"/>
  <c r="E75" i="1"/>
  <c r="E76" i="1" s="1"/>
  <c r="E77" i="1" s="1"/>
  <c r="D51" i="1"/>
  <c r="D64" i="1" s="1"/>
  <c r="C69" i="1" l="1"/>
</calcChain>
</file>

<file path=xl/sharedStrings.xml><?xml version="1.0" encoding="utf-8"?>
<sst xmlns="http://schemas.openxmlformats.org/spreadsheetml/2006/main" count="133" uniqueCount="105">
  <si>
    <t>Honoraires</t>
  </si>
  <si>
    <t>Honoraires autres (précisez)</t>
  </si>
  <si>
    <t xml:space="preserve">Sous-total </t>
  </si>
  <si>
    <t>Ressources matérielles</t>
  </si>
  <si>
    <t>Déplacement et séjour des formateurs</t>
  </si>
  <si>
    <t>Autres</t>
  </si>
  <si>
    <t>Promotion</t>
  </si>
  <si>
    <t>Taxes non remboursées par Revenu Québec</t>
  </si>
  <si>
    <t>TOTAL AVANT FRAIS  DES PARTICIPANTS</t>
  </si>
  <si>
    <t>Frais de gestion</t>
  </si>
  <si>
    <t>Frais administratifs</t>
  </si>
  <si>
    <t>REVENUS</t>
  </si>
  <si>
    <t>Participants</t>
  </si>
  <si>
    <t>Promoteur</t>
  </si>
  <si>
    <t>Emploi-Québec</t>
  </si>
  <si>
    <t>COÛTS DU PROJET</t>
  </si>
  <si>
    <t>Montants</t>
  </si>
  <si>
    <t>Coûts prévus</t>
  </si>
  <si>
    <t>Taxes</t>
  </si>
  <si>
    <t>Partenaire</t>
  </si>
  <si>
    <t>Postes de dépenses</t>
  </si>
  <si>
    <t>TOTAL DES COÛTS</t>
  </si>
  <si>
    <t>Contribution des participants</t>
  </si>
  <si>
    <t>Contribution d'Emploi-Québec</t>
  </si>
  <si>
    <t>Contribution des partenaires</t>
  </si>
  <si>
    <t>Contribution du promoteur</t>
  </si>
  <si>
    <t>Sous-total</t>
  </si>
  <si>
    <t>TOTAL DES REVENUS</t>
  </si>
  <si>
    <t>Coûts réels</t>
  </si>
  <si>
    <t>Montans</t>
  </si>
  <si>
    <t>Prévus</t>
  </si>
  <si>
    <t>Réels</t>
  </si>
  <si>
    <t>CONSIGNES POUR L'UTILISATION DU BUDGET</t>
  </si>
  <si>
    <t>Les cases grisées comportent des titres ou des calculs.</t>
  </si>
  <si>
    <t>Les dépenses doivent être balancées par les revenus. Un montant négatif signifie une erreur comptable à rectifier.</t>
  </si>
  <si>
    <t>CFC (Montréal) pour les projets du volet Montréal selon la répartition budgétaire coordonnée.</t>
  </si>
  <si>
    <t>L'augmentation de la subvention n'est pas automatique et doit faire l'objet d'une demande justifiée. Contactez Emploi-Québec.</t>
  </si>
  <si>
    <t>Différence dans la contribution demandée à Emploi-Québec</t>
  </si>
  <si>
    <t>La section "Contributions" contient la part financée pour chacun des postes de dépenses pour chacune des parties impliquées.</t>
  </si>
  <si>
    <t>Les taxes sont calculées automatiquement pour la plupart des postes de dépenses. Il faut supprimer ce calcul si cela ne s'applique pas à un poste de dépense.</t>
  </si>
  <si>
    <t>Le canevas de budget est le même pour les activités de formation des volets Montréal et Multirégional.</t>
  </si>
  <si>
    <t>Maxmium admissible des frais d'administration</t>
  </si>
  <si>
    <t>Commentaires</t>
  </si>
  <si>
    <t>Maximum des taxes admissibles non remboursées par Revenu Québec</t>
  </si>
  <si>
    <t>+ = Désengagement | - = Bonification'</t>
  </si>
  <si>
    <t>Fournitures spécifiques</t>
  </si>
  <si>
    <t>Repas, collations et autres accomodations</t>
  </si>
  <si>
    <t>Développement et adaptation du contenu</t>
  </si>
  <si>
    <t>Préparation de la formation et du matériel</t>
  </si>
  <si>
    <t>Honoraires du formateur - Prestation</t>
  </si>
  <si>
    <t>Location du local</t>
  </si>
  <si>
    <t>La seule différence budgétaire entre les deux volets est l'admissibilité des frais de déplacement et de séjour des participants au volet Multirégional.</t>
  </si>
  <si>
    <t>Les postes de dépenses affichés le sont à titre indicatifs et peuvent être modifiés à loisir en respectant les critières et modalités du guide de projet.</t>
  </si>
  <si>
    <t>Ajoutez ou supprimez des lignes pour les postes de dépenses en vous assurant de maintenir les formules de calculs appropriés.</t>
  </si>
  <si>
    <t>Inscrivez les informations appropriées dans les cases blanches.</t>
  </si>
  <si>
    <t>La contribution d'Emploi-Québec doit correspondre au montant réparti par les organismes coordonnateurs lors de la priorisation du projet.</t>
  </si>
  <si>
    <t>REVENUS (contributions)</t>
  </si>
  <si>
    <t>(non subventionné)</t>
  </si>
  <si>
    <t>Achat du matériel didactique</t>
  </si>
  <si>
    <t>Location des équipements</t>
  </si>
  <si>
    <t>Frais de déplacement en taxis</t>
  </si>
  <si>
    <t>Frais de déplacement aérien</t>
  </si>
  <si>
    <t>Frais de stationnement</t>
  </si>
  <si>
    <t>Frais de repas</t>
  </si>
  <si>
    <t>Frais d'hébergement</t>
  </si>
  <si>
    <t>Frais de déplacement en voiture</t>
  </si>
  <si>
    <t>($0,43 X KM)</t>
  </si>
  <si>
    <t>Frais de déplacement en bus ou en train</t>
  </si>
  <si>
    <t>(distance en km)</t>
  </si>
  <si>
    <t>(nbr de jours)</t>
  </si>
  <si>
    <t>(hrs X taux horaire)</t>
  </si>
  <si>
    <t>(distance en km) (essence subventionnée)</t>
  </si>
  <si>
    <t>(nbr de jours) (max $30/j sans facture)</t>
  </si>
  <si>
    <t>(nbr de jours) (particulier ou hôtel)</t>
  </si>
  <si>
    <t>(nbr de jours) (hôtel)</t>
  </si>
  <si>
    <t>La section "Coûts du projet" contient les coûts pour chacun des postes de dépenses.</t>
  </si>
  <si>
    <r>
      <t xml:space="preserve">Les coûts </t>
    </r>
    <r>
      <rPr>
        <u/>
        <sz val="12"/>
        <rFont val="Arial"/>
        <family val="2"/>
      </rPr>
      <t>prévus</t>
    </r>
    <r>
      <rPr>
        <sz val="12"/>
        <rFont val="Arial"/>
        <family val="2"/>
      </rPr>
      <t xml:space="preserve"> sont soumis au moment du dépôt du projet pour une demande de subvention. Les coûts réels sont alors laissés vides.</t>
    </r>
  </si>
  <si>
    <r>
      <t xml:space="preserve">Les coûts </t>
    </r>
    <r>
      <rPr>
        <u/>
        <sz val="12"/>
        <rFont val="Arial"/>
        <family val="2"/>
      </rPr>
      <t>réels</t>
    </r>
    <r>
      <rPr>
        <sz val="12"/>
        <rFont val="Arial"/>
        <family val="2"/>
      </rPr>
      <t xml:space="preserve"> sont soumis au moment de la demande de versement une fois l'activité de formation complétée.</t>
    </r>
  </si>
  <si>
    <r>
      <t xml:space="preserve">Les contributions </t>
    </r>
    <r>
      <rPr>
        <u/>
        <sz val="12"/>
        <rFont val="Arial"/>
        <family val="2"/>
      </rPr>
      <t>prévues</t>
    </r>
    <r>
      <rPr>
        <sz val="12"/>
        <rFont val="Arial"/>
        <family val="2"/>
      </rPr>
      <t xml:space="preserve"> sont soumises au moment du dépôt du projet pour une demande de subvention. Les contributions réelles sont alors laissées vides.</t>
    </r>
  </si>
  <si>
    <r>
      <t xml:space="preserve">Les contributions </t>
    </r>
    <r>
      <rPr>
        <u/>
        <sz val="12"/>
        <rFont val="Arial"/>
        <family val="2"/>
      </rPr>
      <t>réelles</t>
    </r>
    <r>
      <rPr>
        <sz val="12"/>
        <rFont val="Arial"/>
        <family val="2"/>
      </rPr>
      <t xml:space="preserve"> sont soumises au moment de la demande de versement une fois l'activité de formation complétée.</t>
    </r>
  </si>
  <si>
    <r>
      <t xml:space="preserve">La différence </t>
    </r>
    <r>
      <rPr>
        <u/>
        <sz val="12"/>
        <rFont val="Arial"/>
        <family val="2"/>
      </rPr>
      <t>positive</t>
    </r>
    <r>
      <rPr>
        <sz val="12"/>
        <rFont val="Arial"/>
        <family val="2"/>
      </rPr>
      <t xml:space="preserve"> entre la contribution d'Emploi-Québec prévue et réelle représente le montant désengagé pour ce projet.</t>
    </r>
  </si>
  <si>
    <r>
      <t xml:space="preserve">La différence </t>
    </r>
    <r>
      <rPr>
        <u/>
        <sz val="12"/>
        <rFont val="Arial"/>
        <family val="2"/>
      </rPr>
      <t>négative</t>
    </r>
    <r>
      <rPr>
        <sz val="12"/>
        <rFont val="Arial"/>
        <family val="2"/>
      </rPr>
      <t xml:space="preserve"> entre la contribution d'Emploi-Québec prévue et réelle représente un besoin de financement additionnel pour ce projet.</t>
    </r>
  </si>
  <si>
    <r>
      <t xml:space="preserve">Déplacement et séjour des formateurs </t>
    </r>
    <r>
      <rPr>
        <sz val="10"/>
        <rFont val="Arial"/>
        <family val="2"/>
      </rPr>
      <t>- Voir le Guide des projets pour les frais admissibles</t>
    </r>
  </si>
  <si>
    <r>
      <t xml:space="preserve">Déplacement et séjour des participants </t>
    </r>
    <r>
      <rPr>
        <sz val="10"/>
        <rFont val="Arial"/>
        <family val="2"/>
      </rPr>
      <t>(Multirégional seulement) - Voir le Guide des projets pour les frais admissibles</t>
    </r>
  </si>
  <si>
    <r>
      <t xml:space="preserve">Déplacement et séjour des participants </t>
    </r>
    <r>
      <rPr>
        <sz val="10"/>
        <rFont val="Arial"/>
        <family val="2"/>
      </rPr>
      <t>(Multirégional seulement)</t>
    </r>
  </si>
  <si>
    <t>Date</t>
  </si>
  <si>
    <t>Nbr de participants</t>
  </si>
  <si>
    <t>Hrs de formation</t>
  </si>
  <si>
    <t>Coût/Participant</t>
  </si>
  <si>
    <t xml:space="preserve">Nom de l'organisme promoteur </t>
  </si>
  <si>
    <t xml:space="preserve">Titre de la formation </t>
  </si>
  <si>
    <t xml:space="preserve">Nom de la personne responsable </t>
  </si>
  <si>
    <t xml:space="preserve">Nom du formateur </t>
  </si>
  <si>
    <t>Le poste de dépenses pour le remboursement des taxes ne concerne que la portion subventionnée des coûts taxables admissibles.</t>
  </si>
  <si>
    <t>(calculées sur la subvention accordée seulement)</t>
  </si>
  <si>
    <t>CQRHC (Compétence Culture) pour les projets du volet Multirégional sélectionnés par le jury.</t>
  </si>
  <si>
    <r>
      <t xml:space="preserve">  </t>
    </r>
    <r>
      <rPr>
        <b/>
        <sz val="8"/>
        <color theme="0"/>
        <rFont val="Arial"/>
        <family val="2"/>
      </rPr>
      <t xml:space="preserve">(Version 1 : Décembre 2019) </t>
    </r>
    <r>
      <rPr>
        <b/>
        <sz val="12"/>
        <color theme="0"/>
        <rFont val="Arial"/>
        <family val="2"/>
      </rPr>
      <t xml:space="preserve">                                                                                                   BALANCE</t>
    </r>
  </si>
  <si>
    <t>(hrs X taux horaire) [2h pour 1h]</t>
  </si>
  <si>
    <t>(hrs X taux horaire) [1h pour 1jr]</t>
  </si>
  <si>
    <t>TOTAL AVANT FRAIS D'ADMINISTRATION</t>
  </si>
  <si>
    <t>Taux de remboursement consenti</t>
  </si>
  <si>
    <t>(max 10%, taxes incluses, avant frais dépl. part.)</t>
  </si>
  <si>
    <t>TPS admissible</t>
  </si>
  <si>
    <t>TVQ admissible</t>
  </si>
  <si>
    <t>Montant Mfor Admissible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</si>
</sst>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_$"/>
    <numFmt numFmtId="165" formatCode="#,##0&quot; $&quot;"/>
    <numFmt numFmtId="166" formatCode="#,##0.00_$"/>
    <numFmt numFmtId="167" formatCode="#,##0.00\ &quot;$&quot;"/>
    <numFmt numFmtId="168" formatCode="yyyy/mm/dd;@"/>
  </numFmts>
  <fonts count="30" x14ac:knownFonts="1"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10"/>
      <color theme="0"/>
      <name val="Arial"/>
      <family val="2"/>
    </font>
    <font>
      <b/>
      <sz val="8"/>
      <color rgb="FF969696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sz val="8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7030A0"/>
      <name val="Arial"/>
      <family val="2"/>
    </font>
    <font>
      <b/>
      <sz val="12"/>
      <color rgb="FFFFC000"/>
      <name val="Arial"/>
      <family val="2"/>
    </font>
    <font>
      <b/>
      <sz val="12"/>
      <color rgb="FF00B050"/>
      <name val="Arial"/>
      <family val="2"/>
    </font>
    <font>
      <b/>
      <sz val="12"/>
      <color rgb="FF0000FF"/>
      <name val="Arial"/>
      <family val="2"/>
    </font>
    <font>
      <sz val="12"/>
      <color rgb="FF969696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7030A0"/>
      <name val="Arial"/>
      <family val="2"/>
    </font>
    <font>
      <sz val="8"/>
      <color rgb="FF969696"/>
      <name val="Arial"/>
      <family val="2"/>
    </font>
    <font>
      <b/>
      <sz val="10"/>
      <color rgb="FFFFC000"/>
      <name val="Arial"/>
      <family val="2"/>
    </font>
    <font>
      <b/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BF1DE"/>
      </patternFill>
    </fill>
    <fill>
      <patternFill patternType="solid">
        <fgColor theme="0" tint="-0.14999847407452621"/>
        <bgColor rgb="FF96969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rgb="FF969696"/>
      </patternFill>
    </fill>
    <fill>
      <patternFill patternType="lightDown">
        <bgColor theme="0" tint="-0.149937437055574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BF1DE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92D050"/>
        <bgColor rgb="FF969696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rgb="FFCFD532"/>
        <bgColor rgb="FFEBF1DE"/>
      </patternFill>
    </fill>
    <fill>
      <patternFill patternType="solid">
        <fgColor rgb="FFCFD532"/>
        <bgColor indexed="64"/>
      </patternFill>
    </fill>
    <fill>
      <patternFill patternType="solid">
        <fgColor rgb="FF9E489B"/>
        <bgColor rgb="FFB7DEE8"/>
      </patternFill>
    </fill>
    <fill>
      <patternFill patternType="solid">
        <fgColor rgb="FF9E489B"/>
        <bgColor indexed="64"/>
      </patternFill>
    </fill>
    <fill>
      <patternFill patternType="solid">
        <fgColor rgb="FF9E489B"/>
        <bgColor rgb="FFBFBFBF"/>
      </patternFill>
    </fill>
    <fill>
      <patternFill patternType="solid">
        <fgColor rgb="FF081E42"/>
        <bgColor rgb="FFEBF1DE"/>
      </patternFill>
    </fill>
    <fill>
      <patternFill patternType="solid">
        <fgColor rgb="FF081E42"/>
        <bgColor indexed="64"/>
      </patternFill>
    </fill>
    <fill>
      <patternFill patternType="solid">
        <fgColor rgb="FF081E42"/>
        <bgColor rgb="FFBFBFBF"/>
      </patternFill>
    </fill>
    <fill>
      <patternFill patternType="solid">
        <fgColor rgb="FF339387"/>
        <bgColor rgb="FFEBF1DE"/>
      </patternFill>
    </fill>
    <fill>
      <patternFill patternType="solid">
        <fgColor rgb="FF339387"/>
        <bgColor indexed="64"/>
      </patternFill>
    </fill>
    <fill>
      <patternFill patternType="solid">
        <fgColor rgb="FF339387"/>
        <bgColor rgb="FFB7DEE8"/>
      </patternFill>
    </fill>
    <fill>
      <patternFill patternType="solid">
        <fgColor theme="0" tint="-4.9989318521683403E-2"/>
        <bgColor theme="0" tint="-4.9989318521683403E-2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3" fillId="8" borderId="34" xfId="0" applyFont="1" applyFill="1" applyBorder="1" applyAlignment="1">
      <alignment vertical="center"/>
    </xf>
    <xf numFmtId="0" fontId="5" fillId="9" borderId="58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9" borderId="16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26" borderId="45" xfId="0" applyFont="1" applyFill="1" applyBorder="1" applyAlignment="1">
      <alignment horizontal="center" vertical="center" wrapText="1"/>
    </xf>
    <xf numFmtId="0" fontId="4" fillId="26" borderId="57" xfId="0" applyFont="1" applyFill="1" applyBorder="1" applyAlignment="1">
      <alignment horizontal="center" vertical="center" wrapText="1"/>
    </xf>
    <xf numFmtId="0" fontId="4" fillId="26" borderId="28" xfId="0" applyFont="1" applyFill="1" applyBorder="1" applyAlignment="1">
      <alignment horizontal="center" vertical="center" wrapText="1"/>
    </xf>
    <xf numFmtId="0" fontId="4" fillId="26" borderId="8" xfId="0" applyFont="1" applyFill="1" applyBorder="1" applyAlignment="1">
      <alignment horizontal="center" vertical="center" wrapText="1"/>
    </xf>
    <xf numFmtId="0" fontId="11" fillId="27" borderId="28" xfId="0" applyFont="1" applyFill="1" applyBorder="1" applyAlignment="1">
      <alignment horizontal="center" vertical="center"/>
    </xf>
    <xf numFmtId="0" fontId="11" fillId="27" borderId="62" xfId="0" applyFont="1" applyFill="1" applyBorder="1" applyAlignment="1">
      <alignment horizontal="center" vertical="center"/>
    </xf>
    <xf numFmtId="0" fontId="11" fillId="27" borderId="63" xfId="0" applyFont="1" applyFill="1" applyBorder="1" applyAlignment="1">
      <alignment horizontal="center" vertical="center" wrapText="1"/>
    </xf>
    <xf numFmtId="0" fontId="11" fillId="27" borderId="62" xfId="0" applyFont="1" applyFill="1" applyBorder="1" applyAlignment="1">
      <alignment horizontal="center" vertical="center" wrapText="1"/>
    </xf>
    <xf numFmtId="0" fontId="11" fillId="27" borderId="64" xfId="0" applyFont="1" applyFill="1" applyBorder="1" applyAlignment="1">
      <alignment horizontal="center" vertical="center" wrapText="1"/>
    </xf>
    <xf numFmtId="0" fontId="11" fillId="26" borderId="8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49" fontId="6" fillId="0" borderId="47" xfId="0" applyNumberFormat="1" applyFont="1" applyBorder="1" applyAlignment="1">
      <alignment vertical="center" wrapText="1"/>
    </xf>
    <xf numFmtId="167" fontId="6" fillId="0" borderId="17" xfId="0" applyNumberFormat="1" applyFont="1" applyBorder="1" applyAlignment="1">
      <alignment vertical="center"/>
    </xf>
    <xf numFmtId="167" fontId="12" fillId="4" borderId="18" xfId="0" applyNumberFormat="1" applyFont="1" applyFill="1" applyBorder="1" applyAlignment="1">
      <alignment vertical="center"/>
    </xf>
    <xf numFmtId="167" fontId="13" fillId="0" borderId="17" xfId="0" applyNumberFormat="1" applyFont="1" applyBorder="1" applyAlignment="1">
      <alignment vertical="center"/>
    </xf>
    <xf numFmtId="167" fontId="6" fillId="0" borderId="17" xfId="0" applyNumberFormat="1" applyFont="1" applyBorder="1" applyAlignment="1">
      <alignment horizontal="center" vertical="center"/>
    </xf>
    <xf numFmtId="167" fontId="6" fillId="0" borderId="19" xfId="0" applyNumberFormat="1" applyFont="1" applyBorder="1" applyAlignment="1">
      <alignment horizontal="center" vertical="center"/>
    </xf>
    <xf numFmtId="167" fontId="6" fillId="0" borderId="50" xfId="0" applyNumberFormat="1" applyFont="1" applyBorder="1" applyAlignment="1">
      <alignment horizontal="center" vertical="center"/>
    </xf>
    <xf numFmtId="167" fontId="6" fillId="0" borderId="51" xfId="0" applyNumberFormat="1" applyFont="1" applyBorder="1" applyAlignment="1">
      <alignment horizontal="center" vertical="center"/>
    </xf>
    <xf numFmtId="167" fontId="6" fillId="0" borderId="46" xfId="0" applyNumberFormat="1" applyFont="1" applyBorder="1" applyAlignment="1">
      <alignment horizontal="center" vertical="center"/>
    </xf>
    <xf numFmtId="167" fontId="6" fillId="0" borderId="47" xfId="0" applyNumberFormat="1" applyFont="1" applyBorder="1" applyAlignment="1">
      <alignment horizontal="center" vertical="center"/>
    </xf>
    <xf numFmtId="167" fontId="4" fillId="4" borderId="19" xfId="0" applyNumberFormat="1" applyFont="1" applyFill="1" applyBorder="1" applyAlignment="1">
      <alignment horizontal="center" vertical="center"/>
    </xf>
    <xf numFmtId="167" fontId="4" fillId="5" borderId="18" xfId="0" applyNumberFormat="1" applyFont="1" applyFill="1" applyBorder="1" applyAlignment="1">
      <alignment horizontal="center" vertical="center"/>
    </xf>
    <xf numFmtId="167" fontId="4" fillId="3" borderId="28" xfId="0" applyNumberFormat="1" applyFont="1" applyFill="1" applyBorder="1" applyAlignment="1">
      <alignment vertical="center"/>
    </xf>
    <xf numFmtId="167" fontId="9" fillId="3" borderId="8" xfId="0" applyNumberFormat="1" applyFont="1" applyFill="1" applyBorder="1" applyAlignment="1">
      <alignment vertical="center"/>
    </xf>
    <xf numFmtId="167" fontId="4" fillId="3" borderId="29" xfId="0" applyNumberFormat="1" applyFont="1" applyFill="1" applyBorder="1" applyAlignment="1">
      <alignment vertical="center"/>
    </xf>
    <xf numFmtId="167" fontId="9" fillId="3" borderId="30" xfId="0" applyNumberFormat="1" applyFont="1" applyFill="1" applyBorder="1" applyAlignment="1">
      <alignment vertical="center"/>
    </xf>
    <xf numFmtId="167" fontId="4" fillId="14" borderId="28" xfId="0" applyNumberFormat="1" applyFont="1" applyFill="1" applyBorder="1" applyAlignment="1">
      <alignment horizontal="center" vertical="center"/>
    </xf>
    <xf numFmtId="167" fontId="4" fillId="14" borderId="7" xfId="0" applyNumberFormat="1" applyFont="1" applyFill="1" applyBorder="1" applyAlignment="1">
      <alignment horizontal="center" vertical="center"/>
    </xf>
    <xf numFmtId="167" fontId="4" fillId="14" borderId="63" xfId="0" applyNumberFormat="1" applyFont="1" applyFill="1" applyBorder="1" applyAlignment="1">
      <alignment horizontal="center" vertical="center"/>
    </xf>
    <xf numFmtId="167" fontId="4" fillId="14" borderId="62" xfId="0" applyNumberFormat="1" applyFont="1" applyFill="1" applyBorder="1" applyAlignment="1">
      <alignment horizontal="center" vertical="center"/>
    </xf>
    <xf numFmtId="167" fontId="4" fillId="14" borderId="64" xfId="0" applyNumberFormat="1" applyFont="1" applyFill="1" applyBorder="1" applyAlignment="1">
      <alignment horizontal="center" vertical="center"/>
    </xf>
    <xf numFmtId="167" fontId="4" fillId="15" borderId="8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vertical="center"/>
    </xf>
    <xf numFmtId="167" fontId="12" fillId="11" borderId="18" xfId="0" applyNumberFormat="1" applyFont="1" applyFill="1" applyBorder="1" applyAlignment="1">
      <alignment vertical="center"/>
    </xf>
    <xf numFmtId="49" fontId="6" fillId="0" borderId="47" xfId="0" applyNumberFormat="1" applyFont="1" applyBorder="1" applyAlignment="1">
      <alignment horizontal="left" vertical="center" wrapText="1"/>
    </xf>
    <xf numFmtId="167" fontId="4" fillId="3" borderId="6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167" fontId="4" fillId="28" borderId="40" xfId="0" applyNumberFormat="1" applyFont="1" applyFill="1" applyBorder="1" applyAlignment="1">
      <alignment vertical="center"/>
    </xf>
    <xf numFmtId="167" fontId="11" fillId="28" borderId="42" xfId="0" applyNumberFormat="1" applyFont="1" applyFill="1" applyBorder="1" applyAlignment="1">
      <alignment vertical="center"/>
    </xf>
    <xf numFmtId="167" fontId="4" fillId="28" borderId="41" xfId="0" applyNumberFormat="1" applyFont="1" applyFill="1" applyBorder="1" applyAlignment="1">
      <alignment vertical="center"/>
    </xf>
    <xf numFmtId="167" fontId="4" fillId="28" borderId="72" xfId="0" applyNumberFormat="1" applyFont="1" applyFill="1" applyBorder="1" applyAlignment="1">
      <alignment horizontal="center" vertical="center"/>
    </xf>
    <xf numFmtId="167" fontId="4" fillId="28" borderId="73" xfId="0" applyNumberFormat="1" applyFont="1" applyFill="1" applyBorder="1" applyAlignment="1">
      <alignment horizontal="center" vertical="center"/>
    </xf>
    <xf numFmtId="167" fontId="4" fillId="28" borderId="65" xfId="0" applyNumberFormat="1" applyFont="1" applyFill="1" applyBorder="1" applyAlignment="1">
      <alignment horizontal="center" vertical="center"/>
    </xf>
    <xf numFmtId="167" fontId="4" fillId="28" borderId="67" xfId="0" applyNumberFormat="1" applyFont="1" applyFill="1" applyBorder="1" applyAlignment="1">
      <alignment horizontal="center" vertical="center"/>
    </xf>
    <xf numFmtId="167" fontId="4" fillId="28" borderId="74" xfId="0" applyNumberFormat="1" applyFont="1" applyFill="1" applyBorder="1" applyAlignment="1">
      <alignment horizontal="center" vertical="center"/>
    </xf>
    <xf numFmtId="167" fontId="4" fillId="28" borderId="75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49" fontId="6" fillId="0" borderId="47" xfId="0" applyNumberFormat="1" applyFont="1" applyBorder="1" applyAlignment="1">
      <alignment horizontal="left" vertical="center" readingOrder="1"/>
    </xf>
    <xf numFmtId="0" fontId="16" fillId="0" borderId="0" xfId="0" applyFont="1" applyAlignment="1">
      <alignment horizontal="left" vertical="center"/>
    </xf>
    <xf numFmtId="167" fontId="17" fillId="27" borderId="35" xfId="0" applyNumberFormat="1" applyFont="1" applyFill="1" applyBorder="1" applyAlignment="1">
      <alignment vertical="center"/>
    </xf>
    <xf numFmtId="167" fontId="10" fillId="28" borderId="37" xfId="0" applyNumberFormat="1" applyFont="1" applyFill="1" applyBorder="1" applyAlignment="1">
      <alignment vertical="center"/>
    </xf>
    <xf numFmtId="167" fontId="17" fillId="27" borderId="36" xfId="0" applyNumberFormat="1" applyFont="1" applyFill="1" applyBorder="1" applyAlignment="1">
      <alignment vertical="center"/>
    </xf>
    <xf numFmtId="167" fontId="18" fillId="27" borderId="23" xfId="0" applyNumberFormat="1" applyFont="1" applyFill="1" applyBorder="1" applyAlignment="1">
      <alignment horizontal="center" vertical="center"/>
    </xf>
    <xf numFmtId="167" fontId="18" fillId="27" borderId="61" xfId="0" applyNumberFormat="1" applyFont="1" applyFill="1" applyBorder="1" applyAlignment="1">
      <alignment horizontal="center" vertical="center"/>
    </xf>
    <xf numFmtId="167" fontId="19" fillId="27" borderId="76" xfId="0" applyNumberFormat="1" applyFont="1" applyFill="1" applyBorder="1" applyAlignment="1">
      <alignment horizontal="center" vertical="center"/>
    </xf>
    <xf numFmtId="167" fontId="19" fillId="27" borderId="77" xfId="0" applyNumberFormat="1" applyFont="1" applyFill="1" applyBorder="1" applyAlignment="1">
      <alignment horizontal="center" vertical="center"/>
    </xf>
    <xf numFmtId="167" fontId="20" fillId="27" borderId="78" xfId="0" applyNumberFormat="1" applyFont="1" applyFill="1" applyBorder="1" applyAlignment="1">
      <alignment horizontal="center" vertical="center"/>
    </xf>
    <xf numFmtId="167" fontId="20" fillId="27" borderId="60" xfId="0" applyNumberFormat="1" applyFont="1" applyFill="1" applyBorder="1" applyAlignment="1">
      <alignment horizontal="center" vertical="center"/>
    </xf>
    <xf numFmtId="167" fontId="21" fillId="27" borderId="76" xfId="0" applyNumberFormat="1" applyFont="1" applyFill="1" applyBorder="1" applyAlignment="1">
      <alignment horizontal="center" vertical="center"/>
    </xf>
    <xf numFmtId="167" fontId="21" fillId="27" borderId="77" xfId="0" applyNumberFormat="1" applyFont="1" applyFill="1" applyBorder="1" applyAlignment="1">
      <alignment horizontal="center" vertical="center"/>
    </xf>
    <xf numFmtId="167" fontId="3" fillId="27" borderId="61" xfId="0" applyNumberFormat="1" applyFont="1" applyFill="1" applyBorder="1" applyAlignment="1">
      <alignment horizontal="center" vertical="center"/>
    </xf>
    <xf numFmtId="167" fontId="3" fillId="26" borderId="39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7" fontId="21" fillId="12" borderId="4" xfId="0" applyNumberFormat="1" applyFont="1" applyFill="1" applyBorder="1" applyAlignment="1">
      <alignment horizontal="left" vertical="center"/>
    </xf>
    <xf numFmtId="167" fontId="18" fillId="12" borderId="0" xfId="0" applyNumberFormat="1" applyFont="1" applyFill="1" applyBorder="1" applyAlignment="1">
      <alignment horizontal="center" vertical="center"/>
    </xf>
    <xf numFmtId="167" fontId="19" fillId="12" borderId="0" xfId="0" applyNumberFormat="1" applyFont="1" applyFill="1" applyBorder="1" applyAlignment="1">
      <alignment horizontal="center" vertical="center"/>
    </xf>
    <xf numFmtId="167" fontId="20" fillId="12" borderId="0" xfId="0" applyNumberFormat="1" applyFont="1" applyFill="1" applyBorder="1" applyAlignment="1">
      <alignment horizontal="center" vertical="center"/>
    </xf>
    <xf numFmtId="167" fontId="21" fillId="12" borderId="54" xfId="0" applyNumberFormat="1" applyFont="1" applyFill="1" applyBorder="1" applyAlignment="1">
      <alignment horizontal="center" vertical="center"/>
    </xf>
    <xf numFmtId="167" fontId="21" fillId="12" borderId="55" xfId="0" applyNumberFormat="1" applyFont="1" applyFill="1" applyBorder="1" applyAlignment="1">
      <alignment horizontal="center" vertical="center"/>
    </xf>
    <xf numFmtId="167" fontId="3" fillId="12" borderId="0" xfId="0" applyNumberFormat="1" applyFont="1" applyFill="1" applyBorder="1" applyAlignment="1">
      <alignment horizontal="center" vertical="center"/>
    </xf>
    <xf numFmtId="167" fontId="3" fillId="13" borderId="5" xfId="0" applyNumberFormat="1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167" fontId="26" fillId="4" borderId="17" xfId="0" applyNumberFormat="1" applyFont="1" applyFill="1" applyBorder="1" applyAlignment="1">
      <alignment vertical="center"/>
    </xf>
    <xf numFmtId="0" fontId="6" fillId="17" borderId="4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167" fontId="28" fillId="4" borderId="17" xfId="0" applyNumberFormat="1" applyFont="1" applyFill="1" applyBorder="1" applyAlignment="1">
      <alignment vertical="center"/>
    </xf>
    <xf numFmtId="167" fontId="29" fillId="4" borderId="17" xfId="0" applyNumberFormat="1" applyFont="1" applyFill="1" applyBorder="1" applyAlignment="1">
      <alignment vertical="center"/>
    </xf>
    <xf numFmtId="167" fontId="24" fillId="4" borderId="17" xfId="0" applyNumberFormat="1" applyFont="1" applyFill="1" applyBorder="1" applyAlignment="1">
      <alignment vertical="center"/>
    </xf>
    <xf numFmtId="167" fontId="17" fillId="27" borderId="23" xfId="0" applyNumberFormat="1" applyFont="1" applyFill="1" applyBorder="1" applyAlignment="1">
      <alignment vertical="center"/>
    </xf>
    <xf numFmtId="167" fontId="17" fillId="27" borderId="38" xfId="0" applyNumberFormat="1" applyFont="1" applyFill="1" applyBorder="1" applyAlignment="1">
      <alignment vertical="center"/>
    </xf>
    <xf numFmtId="167" fontId="3" fillId="7" borderId="12" xfId="0" applyNumberFormat="1" applyFont="1" applyFill="1" applyBorder="1" applyAlignment="1">
      <alignment vertical="center"/>
    </xf>
    <xf numFmtId="0" fontId="27" fillId="24" borderId="12" xfId="0" applyFont="1" applyFill="1" applyBorder="1" applyAlignment="1">
      <alignment vertical="center"/>
    </xf>
    <xf numFmtId="0" fontId="4" fillId="17" borderId="9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4" borderId="2" xfId="0" applyFont="1" applyFill="1" applyBorder="1" applyAlignment="1">
      <alignment vertical="center"/>
    </xf>
    <xf numFmtId="0" fontId="4" fillId="24" borderId="3" xfId="0" applyFont="1" applyFill="1" applyBorder="1" applyAlignment="1">
      <alignment vertical="center"/>
    </xf>
    <xf numFmtId="0" fontId="4" fillId="24" borderId="24" xfId="0" applyFont="1" applyFill="1" applyBorder="1" applyAlignment="1">
      <alignment vertical="center"/>
    </xf>
    <xf numFmtId="0" fontId="4" fillId="24" borderId="20" xfId="0" applyFont="1" applyFill="1" applyBorder="1" applyAlignment="1">
      <alignment vertical="center"/>
    </xf>
    <xf numFmtId="0" fontId="17" fillId="23" borderId="35" xfId="0" applyFont="1" applyFill="1" applyBorder="1" applyAlignment="1">
      <alignment horizontal="right" vertical="center"/>
    </xf>
    <xf numFmtId="0" fontId="17" fillId="23" borderId="7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17" fillId="23" borderId="83" xfId="0" applyFont="1" applyFill="1" applyBorder="1" applyAlignment="1">
      <alignment horizontal="right" vertical="center"/>
    </xf>
    <xf numFmtId="0" fontId="4" fillId="0" borderId="84" xfId="0" applyFont="1" applyFill="1" applyBorder="1" applyAlignment="1">
      <alignment horizontal="left" vertical="center"/>
    </xf>
    <xf numFmtId="0" fontId="4" fillId="24" borderId="4" xfId="0" applyFont="1" applyFill="1" applyBorder="1" applyAlignment="1">
      <alignment vertical="center"/>
    </xf>
    <xf numFmtId="0" fontId="4" fillId="24" borderId="0" xfId="0" applyFont="1" applyFill="1" applyBorder="1" applyAlignment="1">
      <alignment vertical="center"/>
    </xf>
    <xf numFmtId="0" fontId="4" fillId="24" borderId="5" xfId="0" applyFont="1" applyFill="1" applyBorder="1" applyAlignment="1">
      <alignment vertical="center"/>
    </xf>
    <xf numFmtId="0" fontId="4" fillId="24" borderId="9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11" xfId="0" applyFont="1" applyFill="1" applyBorder="1" applyAlignment="1">
      <alignment vertical="center"/>
    </xf>
    <xf numFmtId="0" fontId="8" fillId="24" borderId="84" xfId="0" applyFont="1" applyFill="1" applyBorder="1" applyAlignment="1">
      <alignment horizontal="right" vertical="center"/>
    </xf>
    <xf numFmtId="0" fontId="8" fillId="24" borderId="52" xfId="0" applyFont="1" applyFill="1" applyBorder="1" applyAlignment="1">
      <alignment horizontal="right" vertical="center"/>
    </xf>
    <xf numFmtId="0" fontId="8" fillId="24" borderId="32" xfId="0" applyFont="1" applyFill="1" applyBorder="1" applyAlignment="1">
      <alignment horizontal="right" vertical="center"/>
    </xf>
    <xf numFmtId="0" fontId="8" fillId="24" borderId="88" xfId="0" applyFont="1" applyFill="1" applyBorder="1" applyAlignment="1">
      <alignment horizontal="right" vertical="center"/>
    </xf>
    <xf numFmtId="168" fontId="4" fillId="0" borderId="32" xfId="0" applyNumberFormat="1" applyFont="1" applyFill="1" applyBorder="1" applyAlignment="1">
      <alignment horizontal="center" vertical="center"/>
    </xf>
    <xf numFmtId="2" fontId="4" fillId="0" borderId="84" xfId="0" applyNumberFormat="1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" vertical="center"/>
    </xf>
    <xf numFmtId="167" fontId="4" fillId="0" borderId="8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10" fillId="24" borderId="1" xfId="0" applyFont="1" applyFill="1" applyBorder="1" applyAlignment="1">
      <alignment vertical="center"/>
    </xf>
    <xf numFmtId="167" fontId="24" fillId="10" borderId="65" xfId="0" applyNumberFormat="1" applyFont="1" applyFill="1" applyBorder="1" applyAlignment="1">
      <alignment horizontal="center" vertical="center"/>
    </xf>
    <xf numFmtId="167" fontId="24" fillId="10" borderId="67" xfId="0" applyNumberFormat="1" applyFont="1" applyFill="1" applyBorder="1" applyAlignment="1">
      <alignment horizontal="center" vertical="center"/>
    </xf>
    <xf numFmtId="167" fontId="24" fillId="29" borderId="0" xfId="0" applyNumberFormat="1" applyFont="1" applyFill="1" applyBorder="1" applyAlignment="1">
      <alignment horizontal="center" vertical="center"/>
    </xf>
    <xf numFmtId="0" fontId="13" fillId="17" borderId="0" xfId="0" applyFont="1" applyFill="1" applyBorder="1" applyAlignment="1">
      <alignment horizontal="right" vertical="center" wrapText="1"/>
    </xf>
    <xf numFmtId="0" fontId="23" fillId="17" borderId="96" xfId="0" applyFont="1" applyFill="1" applyBorder="1" applyAlignment="1">
      <alignment horizontal="center" vertical="center"/>
    </xf>
    <xf numFmtId="0" fontId="23" fillId="17" borderId="97" xfId="0" applyFont="1" applyFill="1" applyBorder="1" applyAlignment="1">
      <alignment horizontal="center" vertical="center"/>
    </xf>
    <xf numFmtId="0" fontId="23" fillId="17" borderId="54" xfId="0" applyFont="1" applyFill="1" applyBorder="1" applyAlignment="1">
      <alignment horizontal="center" vertical="center"/>
    </xf>
    <xf numFmtId="0" fontId="23" fillId="17" borderId="98" xfId="0" applyFont="1" applyFill="1" applyBorder="1" applyAlignment="1">
      <alignment horizontal="center" vertical="center"/>
    </xf>
    <xf numFmtId="167" fontId="23" fillId="17" borderId="95" xfId="0" applyNumberFormat="1" applyFont="1" applyFill="1" applyBorder="1" applyAlignment="1">
      <alignment horizontal="center" vertical="center"/>
    </xf>
    <xf numFmtId="167" fontId="23" fillId="17" borderId="64" xfId="0" applyNumberFormat="1" applyFont="1" applyFill="1" applyBorder="1" applyAlignment="1">
      <alignment horizontal="center" vertical="center"/>
    </xf>
    <xf numFmtId="0" fontId="13" fillId="17" borderId="99" xfId="0" applyFont="1" applyFill="1" applyBorder="1" applyAlignment="1">
      <alignment horizontal="right" vertical="center" wrapText="1"/>
    </xf>
    <xf numFmtId="9" fontId="6" fillId="0" borderId="100" xfId="0" applyNumberFormat="1" applyFont="1" applyFill="1" applyBorder="1" applyAlignment="1">
      <alignment horizontal="center" vertical="center"/>
    </xf>
    <xf numFmtId="167" fontId="24" fillId="10" borderId="104" xfId="0" applyNumberFormat="1" applyFont="1" applyFill="1" applyBorder="1" applyAlignment="1">
      <alignment horizontal="center" vertical="center"/>
    </xf>
    <xf numFmtId="167" fontId="24" fillId="10" borderId="105" xfId="0" applyNumberFormat="1" applyFont="1" applyFill="1" applyBorder="1" applyAlignment="1">
      <alignment horizontal="center" vertical="center"/>
    </xf>
    <xf numFmtId="0" fontId="23" fillId="6" borderId="92" xfId="0" applyFont="1" applyFill="1" applyBorder="1" applyAlignment="1">
      <alignment horizontal="right" vertical="center"/>
    </xf>
    <xf numFmtId="0" fontId="23" fillId="6" borderId="93" xfId="0" applyFont="1" applyFill="1" applyBorder="1" applyAlignment="1">
      <alignment horizontal="right" vertical="center"/>
    </xf>
    <xf numFmtId="0" fontId="23" fillId="6" borderId="94" xfId="0" applyFont="1" applyFill="1" applyBorder="1" applyAlignment="1">
      <alignment horizontal="right" vertical="center"/>
    </xf>
    <xf numFmtId="0" fontId="23" fillId="6" borderId="101" xfId="0" applyFont="1" applyFill="1" applyBorder="1" applyAlignment="1">
      <alignment horizontal="right" vertical="center"/>
    </xf>
    <xf numFmtId="0" fontId="23" fillId="6" borderId="102" xfId="0" applyFont="1" applyFill="1" applyBorder="1" applyAlignment="1">
      <alignment horizontal="right" vertical="center"/>
    </xf>
    <xf numFmtId="0" fontId="23" fillId="6" borderId="103" xfId="0" applyFont="1" applyFill="1" applyBorder="1" applyAlignment="1">
      <alignment horizontal="right" vertical="center"/>
    </xf>
    <xf numFmtId="0" fontId="3" fillId="20" borderId="13" xfId="0" applyFont="1" applyFill="1" applyBorder="1" applyAlignment="1">
      <alignment horizontal="left" vertical="center"/>
    </xf>
    <xf numFmtId="0" fontId="3" fillId="20" borderId="22" xfId="0" applyFont="1" applyFill="1" applyBorder="1" applyAlignment="1">
      <alignment horizontal="left" vertical="center"/>
    </xf>
    <xf numFmtId="0" fontId="3" fillId="20" borderId="14" xfId="0" applyFont="1" applyFill="1" applyBorder="1" applyAlignment="1">
      <alignment horizontal="left" vertical="center"/>
    </xf>
    <xf numFmtId="0" fontId="3" fillId="20" borderId="15" xfId="0" applyFont="1" applyFill="1" applyBorder="1" applyAlignment="1">
      <alignment horizontal="left" vertical="center"/>
    </xf>
    <xf numFmtId="0" fontId="8" fillId="23" borderId="31" xfId="0" applyFont="1" applyFill="1" applyBorder="1" applyAlignment="1">
      <alignment horizontal="center" vertical="center" wrapText="1"/>
    </xf>
    <xf numFmtId="0" fontId="8" fillId="23" borderId="33" xfId="0" applyFont="1" applyFill="1" applyBorder="1" applyAlignment="1">
      <alignment horizontal="center" vertical="center" wrapText="1"/>
    </xf>
    <xf numFmtId="0" fontId="8" fillId="23" borderId="27" xfId="0" applyFont="1" applyFill="1" applyBorder="1" applyAlignment="1">
      <alignment horizontal="center" vertical="center"/>
    </xf>
    <xf numFmtId="0" fontId="8" fillId="23" borderId="45" xfId="0" applyFont="1" applyFill="1" applyBorder="1" applyAlignment="1">
      <alignment horizontal="center" vertical="center"/>
    </xf>
    <xf numFmtId="0" fontId="8" fillId="23" borderId="48" xfId="0" applyFont="1" applyFill="1" applyBorder="1" applyAlignment="1">
      <alignment horizontal="center" vertical="center" wrapText="1"/>
    </xf>
    <xf numFmtId="0" fontId="8" fillId="23" borderId="56" xfId="0" applyFont="1" applyFill="1" applyBorder="1" applyAlignment="1">
      <alignment horizontal="center" vertical="center" wrapText="1"/>
    </xf>
    <xf numFmtId="166" fontId="4" fillId="22" borderId="31" xfId="0" applyNumberFormat="1" applyFont="1" applyFill="1" applyBorder="1" applyAlignment="1">
      <alignment horizontal="left" vertical="center"/>
    </xf>
    <xf numFmtId="166" fontId="4" fillId="22" borderId="32" xfId="0" applyNumberFormat="1" applyFont="1" applyFill="1" applyBorder="1" applyAlignment="1">
      <alignment horizontal="left" vertical="center"/>
    </xf>
    <xf numFmtId="166" fontId="4" fillId="22" borderId="33" xfId="0" applyNumberFormat="1" applyFont="1" applyFill="1" applyBorder="1" applyAlignment="1">
      <alignment horizontal="left" vertical="center"/>
    </xf>
    <xf numFmtId="0" fontId="8" fillId="24" borderId="32" xfId="0" applyFont="1" applyFill="1" applyBorder="1" applyAlignment="1">
      <alignment horizontal="center" vertical="center" wrapText="1"/>
    </xf>
    <xf numFmtId="0" fontId="8" fillId="24" borderId="52" xfId="0" applyFont="1" applyFill="1" applyBorder="1" applyAlignment="1">
      <alignment horizontal="center" vertical="center" wrapText="1"/>
    </xf>
    <xf numFmtId="0" fontId="8" fillId="24" borderId="53" xfId="0" applyFont="1" applyFill="1" applyBorder="1" applyAlignment="1">
      <alignment horizontal="center" vertical="center" wrapText="1"/>
    </xf>
    <xf numFmtId="0" fontId="4" fillId="21" borderId="31" xfId="0" applyFont="1" applyFill="1" applyBorder="1" applyAlignment="1">
      <alignment horizontal="left" vertical="center"/>
    </xf>
    <xf numFmtId="0" fontId="4" fillId="21" borderId="32" xfId="0" applyFont="1" applyFill="1" applyBorder="1" applyAlignment="1">
      <alignment horizontal="left" vertical="center"/>
    </xf>
    <xf numFmtId="0" fontId="4" fillId="21" borderId="33" xfId="0" applyFont="1" applyFill="1" applyBorder="1" applyAlignment="1">
      <alignment horizontal="left" vertical="center"/>
    </xf>
    <xf numFmtId="0" fontId="9" fillId="25" borderId="20" xfId="0" applyFont="1" applyFill="1" applyBorder="1" applyAlignment="1">
      <alignment horizontal="center" vertical="center"/>
    </xf>
    <xf numFmtId="0" fontId="9" fillId="25" borderId="2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19" borderId="31" xfId="0" applyFont="1" applyFill="1" applyBorder="1" applyAlignment="1">
      <alignment horizontal="left" vertical="center"/>
    </xf>
    <xf numFmtId="0" fontId="4" fillId="19" borderId="32" xfId="0" applyFont="1" applyFill="1" applyBorder="1" applyAlignment="1">
      <alignment horizontal="left" vertical="center"/>
    </xf>
    <xf numFmtId="0" fontId="4" fillId="19" borderId="33" xfId="0" applyFont="1" applyFill="1" applyBorder="1" applyAlignment="1">
      <alignment horizontal="left" vertical="center"/>
    </xf>
    <xf numFmtId="0" fontId="4" fillId="28" borderId="40" xfId="0" applyFont="1" applyFill="1" applyBorder="1" applyAlignment="1">
      <alignment horizontal="right" vertical="center"/>
    </xf>
    <xf numFmtId="0" fontId="4" fillId="28" borderId="59" xfId="0" applyFont="1" applyFill="1" applyBorder="1" applyAlignment="1">
      <alignment horizontal="right" vertical="center"/>
    </xf>
    <xf numFmtId="0" fontId="17" fillId="24" borderId="9" xfId="0" applyFont="1" applyFill="1" applyBorder="1" applyAlignment="1">
      <alignment horizontal="right" vertical="center"/>
    </xf>
    <xf numFmtId="0" fontId="17" fillId="24" borderId="10" xfId="0" applyFont="1" applyFill="1" applyBorder="1" applyAlignment="1">
      <alignment horizontal="right" vertical="center"/>
    </xf>
    <xf numFmtId="0" fontId="23" fillId="6" borderId="89" xfId="0" applyFont="1" applyFill="1" applyBorder="1" applyAlignment="1">
      <alignment horizontal="right" vertical="center"/>
    </xf>
    <xf numFmtId="0" fontId="23" fillId="6" borderId="90" xfId="0" applyFont="1" applyFill="1" applyBorder="1" applyAlignment="1">
      <alignment horizontal="right" vertical="center"/>
    </xf>
    <xf numFmtId="0" fontId="23" fillId="6" borderId="91" xfId="0" applyFont="1" applyFill="1" applyBorder="1" applyAlignment="1">
      <alignment horizontal="right" vertical="center"/>
    </xf>
    <xf numFmtId="49" fontId="4" fillId="12" borderId="79" xfId="0" applyNumberFormat="1" applyFont="1" applyFill="1" applyBorder="1" applyAlignment="1">
      <alignment horizontal="right" vertical="center"/>
    </xf>
    <xf numFmtId="49" fontId="4" fillId="12" borderId="80" xfId="0" applyNumberFormat="1" applyFont="1" applyFill="1" applyBorder="1" applyAlignment="1">
      <alignment horizontal="right" vertical="center"/>
    </xf>
    <xf numFmtId="0" fontId="23" fillId="6" borderId="65" xfId="0" applyFont="1" applyFill="1" applyBorder="1" applyAlignment="1">
      <alignment horizontal="right" vertical="center"/>
    </xf>
    <xf numFmtId="0" fontId="23" fillId="6" borderId="66" xfId="0" applyFont="1" applyFill="1" applyBorder="1" applyAlignment="1">
      <alignment horizontal="right" vertical="center"/>
    </xf>
    <xf numFmtId="0" fontId="23" fillId="6" borderId="73" xfId="0" applyFont="1" applyFill="1" applyBorder="1" applyAlignment="1">
      <alignment horizontal="right" vertical="center"/>
    </xf>
    <xf numFmtId="0" fontId="27" fillId="12" borderId="8" xfId="0" applyFont="1" applyFill="1" applyBorder="1" applyAlignment="1">
      <alignment horizontal="center" vertical="center"/>
    </xf>
    <xf numFmtId="0" fontId="27" fillId="12" borderId="81" xfId="0" applyFont="1" applyFill="1" applyBorder="1" applyAlignment="1">
      <alignment horizontal="center" vertical="center"/>
    </xf>
    <xf numFmtId="0" fontId="27" fillId="12" borderId="43" xfId="0" applyFont="1" applyFill="1" applyBorder="1" applyAlignment="1">
      <alignment horizontal="center" vertical="center"/>
    </xf>
    <xf numFmtId="0" fontId="17" fillId="27" borderId="44" xfId="0" applyFont="1" applyFill="1" applyBorder="1" applyAlignment="1">
      <alignment horizontal="right" vertical="center"/>
    </xf>
    <xf numFmtId="0" fontId="17" fillId="27" borderId="61" xfId="0" applyFont="1" applyFill="1" applyBorder="1" applyAlignment="1">
      <alignment horizontal="right" vertical="center"/>
    </xf>
    <xf numFmtId="167" fontId="17" fillId="27" borderId="71" xfId="0" applyNumberFormat="1" applyFont="1" applyFill="1" applyBorder="1" applyAlignment="1">
      <alignment horizontal="center" vertical="center"/>
    </xf>
    <xf numFmtId="0" fontId="17" fillId="27" borderId="1" xfId="0" applyFont="1" applyFill="1" applyBorder="1" applyAlignment="1">
      <alignment horizontal="right" vertical="center"/>
    </xf>
    <xf numFmtId="0" fontId="17" fillId="27" borderId="3" xfId="0" applyFont="1" applyFill="1" applyBorder="1" applyAlignment="1">
      <alignment horizontal="right" vertical="center"/>
    </xf>
    <xf numFmtId="0" fontId="17" fillId="27" borderId="9" xfId="0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right" vertical="center"/>
    </xf>
    <xf numFmtId="0" fontId="4" fillId="0" borderId="82" xfId="0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86" xfId="0" applyFont="1" applyFill="1" applyBorder="1" applyAlignment="1">
      <alignment horizontal="left" vertical="center"/>
    </xf>
    <xf numFmtId="0" fontId="4" fillId="0" borderId="87" xfId="0" applyFont="1" applyFill="1" applyBorder="1" applyAlignment="1">
      <alignment horizontal="left" vertical="center"/>
    </xf>
    <xf numFmtId="0" fontId="23" fillId="29" borderId="0" xfId="0" applyFont="1" applyFill="1" applyBorder="1" applyAlignment="1">
      <alignment horizontal="right" vertical="center"/>
    </xf>
    <xf numFmtId="0" fontId="4" fillId="19" borderId="68" xfId="0" applyFont="1" applyFill="1" applyBorder="1" applyAlignment="1">
      <alignment horizontal="left" vertical="center"/>
    </xf>
    <xf numFmtId="0" fontId="4" fillId="19" borderId="69" xfId="0" applyFont="1" applyFill="1" applyBorder="1" applyAlignment="1">
      <alignment horizontal="left" vertical="center"/>
    </xf>
    <xf numFmtId="0" fontId="4" fillId="19" borderId="70" xfId="0" applyFont="1" applyFill="1" applyBorder="1" applyAlignment="1">
      <alignment horizontal="left" vertical="center"/>
    </xf>
    <xf numFmtId="0" fontId="4" fillId="21" borderId="68" xfId="0" applyFont="1" applyFill="1" applyBorder="1" applyAlignment="1">
      <alignment horizontal="left" vertical="center"/>
    </xf>
    <xf numFmtId="0" fontId="4" fillId="21" borderId="69" xfId="0" applyFont="1" applyFill="1" applyBorder="1" applyAlignment="1">
      <alignment horizontal="left" vertical="center"/>
    </xf>
    <xf numFmtId="0" fontId="4" fillId="21" borderId="70" xfId="0" applyFont="1" applyFill="1" applyBorder="1" applyAlignment="1">
      <alignment horizontal="left" vertical="center"/>
    </xf>
    <xf numFmtId="165" fontId="24" fillId="16" borderId="66" xfId="0" applyNumberFormat="1" applyFont="1" applyFill="1" applyBorder="1" applyAlignment="1">
      <alignment horizontal="center" vertical="center"/>
    </xf>
    <xf numFmtId="0" fontId="24" fillId="16" borderId="67" xfId="0" applyFont="1" applyFill="1" applyBorder="1" applyAlignment="1">
      <alignment horizontal="center" vertical="center"/>
    </xf>
    <xf numFmtId="0" fontId="8" fillId="23" borderId="49" xfId="0" applyFont="1" applyFill="1" applyBorder="1" applyAlignment="1">
      <alignment horizontal="center" vertical="center"/>
    </xf>
    <xf numFmtId="0" fontId="8" fillId="23" borderId="21" xfId="0" applyFont="1" applyFill="1" applyBorder="1" applyAlignment="1">
      <alignment horizontal="center" vertical="center"/>
    </xf>
    <xf numFmtId="0" fontId="8" fillId="24" borderId="31" xfId="0" applyFont="1" applyFill="1" applyBorder="1" applyAlignment="1">
      <alignment horizontal="center" vertical="center"/>
    </xf>
    <xf numFmtId="0" fontId="8" fillId="24" borderId="32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/>
    </xf>
    <xf numFmtId="0" fontId="3" fillId="18" borderId="3" xfId="0" applyFont="1" applyFill="1" applyBorder="1" applyAlignment="1">
      <alignment horizontal="left" vertical="center"/>
    </xf>
    <xf numFmtId="0" fontId="25" fillId="17" borderId="54" xfId="0" quotePrefix="1" applyFont="1" applyFill="1" applyBorder="1" applyAlignment="1">
      <alignment horizontal="center" vertical="center"/>
    </xf>
    <xf numFmtId="0" fontId="25" fillId="17" borderId="5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81E42"/>
      <color rgb="FF339387"/>
      <color rgb="FF9E489B"/>
      <color rgb="FFCFD53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5" sqref="B25"/>
    </sheetView>
  </sheetViews>
  <sheetFormatPr baseColWidth="10" defaultRowHeight="12.75" x14ac:dyDescent="0.2"/>
  <cols>
    <col min="1" max="1" width="172.75" style="1" customWidth="1"/>
    <col min="2" max="16384" width="11" style="1"/>
  </cols>
  <sheetData>
    <row r="1" spans="1:1" ht="20.100000000000001" customHeight="1" thickTop="1" x14ac:dyDescent="0.2">
      <c r="A1" s="5" t="s">
        <v>32</v>
      </c>
    </row>
    <row r="2" spans="1:1" ht="5.0999999999999996" customHeight="1" x14ac:dyDescent="0.2">
      <c r="A2" s="4"/>
    </row>
    <row r="3" spans="1:1" ht="20.100000000000001" customHeight="1" x14ac:dyDescent="0.2">
      <c r="A3" s="6" t="s">
        <v>40</v>
      </c>
    </row>
    <row r="4" spans="1:1" ht="20.100000000000001" customHeight="1" x14ac:dyDescent="0.2">
      <c r="A4" s="7" t="s">
        <v>51</v>
      </c>
    </row>
    <row r="5" spans="1:1" ht="5.0999999999999996" customHeight="1" x14ac:dyDescent="0.2">
      <c r="A5" s="8"/>
    </row>
    <row r="6" spans="1:1" ht="20.100000000000001" customHeight="1" x14ac:dyDescent="0.2">
      <c r="A6" s="6" t="s">
        <v>52</v>
      </c>
    </row>
    <row r="7" spans="1:1" s="2" customFormat="1" ht="20.100000000000001" customHeight="1" x14ac:dyDescent="0.2">
      <c r="A7" s="9" t="s">
        <v>53</v>
      </c>
    </row>
    <row r="8" spans="1:1" s="2" customFormat="1" ht="20.100000000000001" customHeight="1" x14ac:dyDescent="0.2">
      <c r="A8" s="9" t="s">
        <v>54</v>
      </c>
    </row>
    <row r="9" spans="1:1" s="2" customFormat="1" ht="20.100000000000001" customHeight="1" x14ac:dyDescent="0.2">
      <c r="A9" s="9" t="s">
        <v>33</v>
      </c>
    </row>
    <row r="10" spans="1:1" s="2" customFormat="1" ht="5.0999999999999996" customHeight="1" x14ac:dyDescent="0.2">
      <c r="A10" s="129"/>
    </row>
    <row r="11" spans="1:1" s="2" customFormat="1" ht="20.100000000000001" customHeight="1" x14ac:dyDescent="0.2">
      <c r="A11" s="9" t="s">
        <v>39</v>
      </c>
    </row>
    <row r="12" spans="1:1" s="2" customFormat="1" ht="20.100000000000001" customHeight="1" x14ac:dyDescent="0.2">
      <c r="A12" s="7" t="s">
        <v>93</v>
      </c>
    </row>
    <row r="13" spans="1:1" s="2" customFormat="1" ht="5.0999999999999996" customHeight="1" x14ac:dyDescent="0.2">
      <c r="A13" s="10"/>
    </row>
    <row r="14" spans="1:1" s="2" customFormat="1" ht="20.100000000000001" customHeight="1" x14ac:dyDescent="0.2">
      <c r="A14" s="6" t="s">
        <v>75</v>
      </c>
    </row>
    <row r="15" spans="1:1" s="2" customFormat="1" ht="20.100000000000001" customHeight="1" x14ac:dyDescent="0.2">
      <c r="A15" s="9" t="s">
        <v>76</v>
      </c>
    </row>
    <row r="16" spans="1:1" s="2" customFormat="1" ht="20.100000000000001" customHeight="1" x14ac:dyDescent="0.2">
      <c r="A16" s="7" t="s">
        <v>77</v>
      </c>
    </row>
    <row r="17" spans="1:1" s="2" customFormat="1" ht="5.0999999999999996" customHeight="1" x14ac:dyDescent="0.2">
      <c r="A17" s="10"/>
    </row>
    <row r="18" spans="1:1" s="2" customFormat="1" ht="20.100000000000001" customHeight="1" x14ac:dyDescent="0.2">
      <c r="A18" s="6" t="s">
        <v>38</v>
      </c>
    </row>
    <row r="19" spans="1:1" s="2" customFormat="1" ht="20.100000000000001" customHeight="1" x14ac:dyDescent="0.2">
      <c r="A19" s="9" t="s">
        <v>78</v>
      </c>
    </row>
    <row r="20" spans="1:1" s="2" customFormat="1" ht="20.100000000000001" customHeight="1" x14ac:dyDescent="0.2">
      <c r="A20" s="7" t="s">
        <v>79</v>
      </c>
    </row>
    <row r="21" spans="1:1" s="2" customFormat="1" ht="5.0999999999999996" customHeight="1" x14ac:dyDescent="0.2">
      <c r="A21" s="10"/>
    </row>
    <row r="22" spans="1:1" s="2" customFormat="1" ht="20.100000000000001" customHeight="1" x14ac:dyDescent="0.2">
      <c r="A22" s="11" t="s">
        <v>34</v>
      </c>
    </row>
    <row r="23" spans="1:1" s="2" customFormat="1" ht="5.0999999999999996" customHeight="1" x14ac:dyDescent="0.2">
      <c r="A23" s="10"/>
    </row>
    <row r="24" spans="1:1" s="2" customFormat="1" ht="20.100000000000001" customHeight="1" x14ac:dyDescent="0.2">
      <c r="A24" s="6" t="s">
        <v>55</v>
      </c>
    </row>
    <row r="25" spans="1:1" s="2" customFormat="1" ht="20.100000000000001" customHeight="1" x14ac:dyDescent="0.2">
      <c r="A25" s="9" t="s">
        <v>95</v>
      </c>
    </row>
    <row r="26" spans="1:1" s="2" customFormat="1" ht="20.100000000000001" customHeight="1" x14ac:dyDescent="0.2">
      <c r="A26" s="7" t="s">
        <v>35</v>
      </c>
    </row>
    <row r="27" spans="1:1" s="2" customFormat="1" ht="5.0999999999999996" customHeight="1" x14ac:dyDescent="0.2">
      <c r="A27" s="10"/>
    </row>
    <row r="28" spans="1:1" s="2" customFormat="1" ht="20.100000000000001" customHeight="1" x14ac:dyDescent="0.2">
      <c r="A28" s="6" t="s">
        <v>80</v>
      </c>
    </row>
    <row r="29" spans="1:1" s="2" customFormat="1" ht="20.100000000000001" customHeight="1" x14ac:dyDescent="0.2">
      <c r="A29" s="9" t="s">
        <v>81</v>
      </c>
    </row>
    <row r="30" spans="1:1" s="2" customFormat="1" ht="20.100000000000001" customHeight="1" x14ac:dyDescent="0.2">
      <c r="A30" s="7" t="s">
        <v>36</v>
      </c>
    </row>
    <row r="31" spans="1:1" ht="5.0999999999999996" customHeight="1" thickBot="1" x14ac:dyDescent="0.25">
      <c r="A31" s="3"/>
    </row>
    <row r="32" spans="1:1" ht="13.5" thickTop="1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tabSelected="1" zoomScaleNormal="100" workbookViewId="0">
      <pane xSplit="2" ySplit="7" topLeftCell="C39" activePane="bottomRight" state="frozen"/>
      <selection pane="topRight" activeCell="C1" sqref="C1"/>
      <selection pane="bottomLeft" activeCell="A5" sqref="A5"/>
      <selection pane="bottomRight" activeCell="B41" sqref="B41"/>
    </sheetView>
  </sheetViews>
  <sheetFormatPr baseColWidth="10" defaultColWidth="9" defaultRowHeight="12.75" x14ac:dyDescent="0.2"/>
  <cols>
    <col min="1" max="1" width="40.625" style="13" customWidth="1"/>
    <col min="2" max="2" width="40.625" style="103" customWidth="1"/>
    <col min="3" max="3" width="15.625" style="13" customWidth="1"/>
    <col min="4" max="4" width="10.625" style="104" customWidth="1"/>
    <col min="5" max="5" width="15.625" style="104" customWidth="1"/>
    <col min="6" max="6" width="10.625" style="104" customWidth="1"/>
    <col min="7" max="7" width="1.625" style="104" customWidth="1"/>
    <col min="8" max="17" width="15.625" style="105" customWidth="1"/>
    <col min="18" max="18" width="7.75" style="12" customWidth="1"/>
    <col min="19" max="1032" width="10.625" style="13" customWidth="1"/>
    <col min="1033" max="16384" width="9" style="13"/>
  </cols>
  <sheetData>
    <row r="1" spans="1:23" ht="20.100000000000001" customHeight="1" thickTop="1" x14ac:dyDescent="0.2">
      <c r="A1" s="110" t="s">
        <v>89</v>
      </c>
      <c r="B1" s="199"/>
      <c r="C1" s="200"/>
      <c r="D1" s="200"/>
      <c r="E1" s="200"/>
      <c r="F1" s="201"/>
      <c r="G1" s="108"/>
      <c r="H1" s="130"/>
      <c r="I1" s="106"/>
      <c r="J1" s="106"/>
      <c r="K1" s="106"/>
      <c r="L1" s="106"/>
      <c r="M1" s="106"/>
      <c r="N1" s="106"/>
      <c r="O1" s="106"/>
      <c r="P1" s="106"/>
      <c r="Q1" s="107"/>
    </row>
    <row r="2" spans="1:23" ht="20.100000000000001" customHeight="1" thickBot="1" x14ac:dyDescent="0.25">
      <c r="A2" s="111" t="s">
        <v>90</v>
      </c>
      <c r="B2" s="202"/>
      <c r="C2" s="203"/>
      <c r="D2" s="203"/>
      <c r="E2" s="203"/>
      <c r="F2" s="204"/>
      <c r="G2" s="109"/>
      <c r="H2" s="115"/>
      <c r="I2" s="116"/>
      <c r="J2" s="116"/>
      <c r="K2" s="116"/>
      <c r="L2" s="116"/>
      <c r="M2" s="116"/>
      <c r="N2" s="116"/>
      <c r="O2" s="116"/>
      <c r="P2" s="116"/>
      <c r="Q2" s="117"/>
    </row>
    <row r="3" spans="1:23" ht="20.100000000000001" customHeight="1" x14ac:dyDescent="0.2">
      <c r="A3" s="111" t="s">
        <v>91</v>
      </c>
      <c r="B3" s="112"/>
      <c r="C3" s="122" t="s">
        <v>85</v>
      </c>
      <c r="D3" s="125"/>
      <c r="E3" s="123" t="s">
        <v>86</v>
      </c>
      <c r="F3" s="127"/>
      <c r="G3" s="109"/>
      <c r="H3" s="115"/>
      <c r="I3" s="116"/>
      <c r="J3" s="116"/>
      <c r="K3" s="116"/>
      <c r="L3" s="116"/>
      <c r="M3" s="116"/>
      <c r="N3" s="116"/>
      <c r="O3" s="116"/>
      <c r="P3" s="116"/>
      <c r="Q3" s="117"/>
    </row>
    <row r="4" spans="1:23" ht="20.100000000000001" customHeight="1" thickBot="1" x14ac:dyDescent="0.25">
      <c r="A4" s="113" t="s">
        <v>92</v>
      </c>
      <c r="B4" s="114"/>
      <c r="C4" s="124" t="s">
        <v>87</v>
      </c>
      <c r="D4" s="126"/>
      <c r="E4" s="121" t="s">
        <v>88</v>
      </c>
      <c r="F4" s="128"/>
      <c r="G4" s="109"/>
      <c r="H4" s="118"/>
      <c r="I4" s="119"/>
      <c r="J4" s="119"/>
      <c r="K4" s="119"/>
      <c r="L4" s="119"/>
      <c r="M4" s="119"/>
      <c r="N4" s="119"/>
      <c r="O4" s="119"/>
      <c r="P4" s="119"/>
      <c r="Q4" s="120"/>
    </row>
    <row r="5" spans="1:23" ht="20.100000000000001" customHeight="1" thickTop="1" thickBot="1" x14ac:dyDescent="0.25">
      <c r="A5" s="218" t="s">
        <v>15</v>
      </c>
      <c r="B5" s="219"/>
      <c r="C5" s="219"/>
      <c r="D5" s="219"/>
      <c r="E5" s="219"/>
      <c r="F5" s="220"/>
      <c r="G5" s="170"/>
      <c r="H5" s="151" t="s">
        <v>56</v>
      </c>
      <c r="I5" s="152"/>
      <c r="J5" s="153"/>
      <c r="K5" s="153"/>
      <c r="L5" s="153"/>
      <c r="M5" s="153"/>
      <c r="N5" s="153"/>
      <c r="O5" s="153"/>
      <c r="P5" s="153"/>
      <c r="Q5" s="154"/>
    </row>
    <row r="6" spans="1:23" ht="20.100000000000001" customHeight="1" x14ac:dyDescent="0.2">
      <c r="A6" s="157" t="s">
        <v>20</v>
      </c>
      <c r="B6" s="159" t="s">
        <v>42</v>
      </c>
      <c r="C6" s="155" t="s">
        <v>17</v>
      </c>
      <c r="D6" s="156"/>
      <c r="E6" s="155" t="s">
        <v>28</v>
      </c>
      <c r="F6" s="156"/>
      <c r="G6" s="170"/>
      <c r="H6" s="216" t="s">
        <v>12</v>
      </c>
      <c r="I6" s="217"/>
      <c r="J6" s="165" t="s">
        <v>13</v>
      </c>
      <c r="K6" s="166"/>
      <c r="L6" s="164" t="s">
        <v>19</v>
      </c>
      <c r="M6" s="164"/>
      <c r="N6" s="165" t="s">
        <v>14</v>
      </c>
      <c r="O6" s="166"/>
      <c r="P6" s="214" t="s">
        <v>26</v>
      </c>
      <c r="Q6" s="215"/>
    </row>
    <row r="7" spans="1:23" ht="20.100000000000001" customHeight="1" thickBot="1" x14ac:dyDescent="0.25">
      <c r="A7" s="158"/>
      <c r="B7" s="160"/>
      <c r="C7" s="14" t="s">
        <v>16</v>
      </c>
      <c r="D7" s="15" t="s">
        <v>18</v>
      </c>
      <c r="E7" s="16" t="s">
        <v>29</v>
      </c>
      <c r="F7" s="17" t="s">
        <v>18</v>
      </c>
      <c r="G7" s="170"/>
      <c r="H7" s="18" t="s">
        <v>30</v>
      </c>
      <c r="I7" s="19" t="s">
        <v>31</v>
      </c>
      <c r="J7" s="20" t="s">
        <v>30</v>
      </c>
      <c r="K7" s="21" t="s">
        <v>31</v>
      </c>
      <c r="L7" s="22" t="s">
        <v>30</v>
      </c>
      <c r="M7" s="21" t="s">
        <v>31</v>
      </c>
      <c r="N7" s="20" t="s">
        <v>30</v>
      </c>
      <c r="O7" s="21" t="s">
        <v>31</v>
      </c>
      <c r="P7" s="20" t="s">
        <v>30</v>
      </c>
      <c r="Q7" s="23" t="s">
        <v>31</v>
      </c>
    </row>
    <row r="8" spans="1:23" ht="20.100000000000001" customHeight="1" x14ac:dyDescent="0.2">
      <c r="A8" s="174" t="s">
        <v>0</v>
      </c>
      <c r="B8" s="175"/>
      <c r="C8" s="175"/>
      <c r="D8" s="175"/>
      <c r="E8" s="175"/>
      <c r="F8" s="176"/>
      <c r="G8" s="170"/>
      <c r="H8" s="167" t="s">
        <v>0</v>
      </c>
      <c r="I8" s="168"/>
      <c r="J8" s="168"/>
      <c r="K8" s="168"/>
      <c r="L8" s="168"/>
      <c r="M8" s="168"/>
      <c r="N8" s="168"/>
      <c r="O8" s="168"/>
      <c r="P8" s="168"/>
      <c r="Q8" s="169"/>
      <c r="R8" s="24"/>
      <c r="S8" s="25"/>
      <c r="T8" s="25"/>
      <c r="U8" s="25"/>
      <c r="V8" s="25"/>
      <c r="W8" s="25"/>
    </row>
    <row r="9" spans="1:23" ht="15" customHeight="1" x14ac:dyDescent="0.2">
      <c r="A9" s="26" t="s">
        <v>47</v>
      </c>
      <c r="B9" s="27" t="s">
        <v>97</v>
      </c>
      <c r="C9" s="28">
        <v>10</v>
      </c>
      <c r="D9" s="29">
        <f>C9*0.14975</f>
        <v>1.4975000000000001</v>
      </c>
      <c r="E9" s="30">
        <v>9</v>
      </c>
      <c r="F9" s="29">
        <f>E9*0.14975</f>
        <v>1.34775</v>
      </c>
      <c r="G9" s="170"/>
      <c r="H9" s="31"/>
      <c r="I9" s="32"/>
      <c r="J9" s="33"/>
      <c r="K9" s="34"/>
      <c r="L9" s="35"/>
      <c r="M9" s="36"/>
      <c r="N9" s="33">
        <v>10</v>
      </c>
      <c r="O9" s="34">
        <v>9</v>
      </c>
      <c r="P9" s="37">
        <f>SUM(H9,J9,L9,N9)</f>
        <v>10</v>
      </c>
      <c r="Q9" s="38">
        <f>SUM(I9,K9,M9,O9)</f>
        <v>9</v>
      </c>
      <c r="R9" s="24"/>
      <c r="S9" s="25"/>
      <c r="T9" s="25"/>
      <c r="U9" s="25"/>
      <c r="V9" s="25"/>
      <c r="W9" s="25"/>
    </row>
    <row r="10" spans="1:23" ht="15" customHeight="1" x14ac:dyDescent="0.2">
      <c r="A10" s="26" t="s">
        <v>48</v>
      </c>
      <c r="B10" s="27" t="s">
        <v>98</v>
      </c>
      <c r="C10" s="28">
        <v>10</v>
      </c>
      <c r="D10" s="29">
        <f>C10*0.14975</f>
        <v>1.4975000000000001</v>
      </c>
      <c r="E10" s="30">
        <v>9</v>
      </c>
      <c r="F10" s="29">
        <f t="shared" ref="F10:F11" si="0">E10*0.14975</f>
        <v>1.34775</v>
      </c>
      <c r="G10" s="170"/>
      <c r="H10" s="31"/>
      <c r="I10" s="32"/>
      <c r="J10" s="33"/>
      <c r="K10" s="34"/>
      <c r="L10" s="35"/>
      <c r="M10" s="36"/>
      <c r="N10" s="33">
        <v>10</v>
      </c>
      <c r="O10" s="34">
        <v>9</v>
      </c>
      <c r="P10" s="37">
        <f t="shared" ref="P10:P11" si="1">SUM(H10,J10,L10,N10)</f>
        <v>10</v>
      </c>
      <c r="Q10" s="38">
        <f t="shared" ref="Q10:Q13" si="2">SUM(I10,K10,M10,O10)</f>
        <v>9</v>
      </c>
      <c r="R10" s="24"/>
      <c r="S10" s="25"/>
      <c r="T10" s="25"/>
      <c r="U10" s="25"/>
      <c r="V10" s="25"/>
      <c r="W10" s="25"/>
    </row>
    <row r="11" spans="1:23" ht="15" customHeight="1" x14ac:dyDescent="0.2">
      <c r="A11" s="26" t="s">
        <v>49</v>
      </c>
      <c r="B11" s="27" t="s">
        <v>70</v>
      </c>
      <c r="C11" s="28"/>
      <c r="D11" s="29">
        <f>C11*0.14975</f>
        <v>0</v>
      </c>
      <c r="E11" s="30"/>
      <c r="F11" s="29">
        <f t="shared" si="0"/>
        <v>0</v>
      </c>
      <c r="G11" s="170"/>
      <c r="H11" s="31"/>
      <c r="I11" s="32"/>
      <c r="J11" s="33"/>
      <c r="K11" s="34"/>
      <c r="L11" s="35"/>
      <c r="M11" s="36"/>
      <c r="N11" s="33"/>
      <c r="O11" s="34"/>
      <c r="P11" s="37">
        <f t="shared" si="1"/>
        <v>0</v>
      </c>
      <c r="Q11" s="38">
        <f t="shared" si="2"/>
        <v>0</v>
      </c>
      <c r="R11" s="24"/>
      <c r="S11" s="25"/>
      <c r="T11" s="25"/>
      <c r="U11" s="25"/>
      <c r="V11" s="25"/>
      <c r="W11" s="25"/>
    </row>
    <row r="12" spans="1:23" ht="15" customHeight="1" x14ac:dyDescent="0.2">
      <c r="A12" s="26" t="s">
        <v>1</v>
      </c>
      <c r="B12" s="27" t="s">
        <v>70</v>
      </c>
      <c r="C12" s="28"/>
      <c r="D12" s="29">
        <f t="shared" ref="D12:D13" si="3">C12*0.14975</f>
        <v>0</v>
      </c>
      <c r="E12" s="30"/>
      <c r="F12" s="29">
        <f t="shared" ref="F12:F13" si="4">E12*0.14975</f>
        <v>0</v>
      </c>
      <c r="G12" s="170"/>
      <c r="H12" s="31"/>
      <c r="I12" s="32"/>
      <c r="J12" s="33"/>
      <c r="K12" s="34"/>
      <c r="L12" s="35"/>
      <c r="M12" s="36"/>
      <c r="N12" s="33"/>
      <c r="O12" s="34"/>
      <c r="P12" s="37">
        <f t="shared" ref="P12:P13" si="5">SUM(H12,J12,L12,N12)</f>
        <v>0</v>
      </c>
      <c r="Q12" s="38">
        <f t="shared" si="2"/>
        <v>0</v>
      </c>
      <c r="R12" s="24"/>
      <c r="S12" s="25"/>
      <c r="T12" s="25"/>
      <c r="U12" s="25"/>
      <c r="V12" s="25"/>
      <c r="W12" s="25"/>
    </row>
    <row r="13" spans="1:23" ht="15" customHeight="1" x14ac:dyDescent="0.2">
      <c r="A13" s="26"/>
      <c r="B13" s="27"/>
      <c r="C13" s="28"/>
      <c r="D13" s="29">
        <f t="shared" si="3"/>
        <v>0</v>
      </c>
      <c r="E13" s="30"/>
      <c r="F13" s="29">
        <f t="shared" si="4"/>
        <v>0</v>
      </c>
      <c r="G13" s="170"/>
      <c r="H13" s="31"/>
      <c r="I13" s="32"/>
      <c r="J13" s="33"/>
      <c r="K13" s="34"/>
      <c r="L13" s="35"/>
      <c r="M13" s="36"/>
      <c r="N13" s="33"/>
      <c r="O13" s="34"/>
      <c r="P13" s="37">
        <f t="shared" si="5"/>
        <v>0</v>
      </c>
      <c r="Q13" s="38">
        <f t="shared" si="2"/>
        <v>0</v>
      </c>
      <c r="R13" s="24"/>
      <c r="S13" s="25"/>
      <c r="T13" s="25"/>
      <c r="U13" s="25"/>
      <c r="V13" s="25"/>
      <c r="W13" s="25"/>
    </row>
    <row r="14" spans="1:23" ht="15" customHeight="1" thickBot="1" x14ac:dyDescent="0.25">
      <c r="A14" s="172" t="s">
        <v>2</v>
      </c>
      <c r="B14" s="173"/>
      <c r="C14" s="39">
        <f>SUM(C9:C13)</f>
        <v>20</v>
      </c>
      <c r="D14" s="40">
        <f>SUM(D9:D13)</f>
        <v>2.9950000000000001</v>
      </c>
      <c r="E14" s="41">
        <f>SUM(E9:E13)</f>
        <v>18</v>
      </c>
      <c r="F14" s="42">
        <f>SUM(F9:F13)</f>
        <v>2.6955</v>
      </c>
      <c r="G14" s="170"/>
      <c r="H14" s="43">
        <f t="shared" ref="H14:Q14" si="6">SUM(H9:H13)</f>
        <v>0</v>
      </c>
      <c r="I14" s="44">
        <f t="shared" si="6"/>
        <v>0</v>
      </c>
      <c r="J14" s="45">
        <f t="shared" si="6"/>
        <v>0</v>
      </c>
      <c r="K14" s="46">
        <f t="shared" si="6"/>
        <v>0</v>
      </c>
      <c r="L14" s="47">
        <f t="shared" si="6"/>
        <v>0</v>
      </c>
      <c r="M14" s="44">
        <f t="shared" si="6"/>
        <v>0</v>
      </c>
      <c r="N14" s="45">
        <f t="shared" si="6"/>
        <v>20</v>
      </c>
      <c r="O14" s="46">
        <f t="shared" si="6"/>
        <v>18</v>
      </c>
      <c r="P14" s="47">
        <f t="shared" si="6"/>
        <v>20</v>
      </c>
      <c r="Q14" s="48">
        <f t="shared" si="6"/>
        <v>18</v>
      </c>
      <c r="R14" s="24"/>
      <c r="S14" s="25"/>
      <c r="T14" s="25"/>
      <c r="U14" s="25"/>
      <c r="V14" s="25"/>
      <c r="W14" s="25"/>
    </row>
    <row r="15" spans="1:23" ht="20.100000000000001" customHeight="1" x14ac:dyDescent="0.2">
      <c r="A15" s="174" t="s">
        <v>3</v>
      </c>
      <c r="B15" s="175"/>
      <c r="C15" s="175"/>
      <c r="D15" s="175"/>
      <c r="E15" s="175"/>
      <c r="F15" s="176"/>
      <c r="G15" s="170"/>
      <c r="H15" s="161" t="s">
        <v>3</v>
      </c>
      <c r="I15" s="162"/>
      <c r="J15" s="162"/>
      <c r="K15" s="162"/>
      <c r="L15" s="162"/>
      <c r="M15" s="162"/>
      <c r="N15" s="162"/>
      <c r="O15" s="162"/>
      <c r="P15" s="162"/>
      <c r="Q15" s="163"/>
      <c r="R15" s="24"/>
      <c r="S15" s="25"/>
      <c r="T15" s="25"/>
      <c r="U15" s="25"/>
      <c r="V15" s="25"/>
      <c r="W15" s="25"/>
    </row>
    <row r="16" spans="1:23" ht="15" customHeight="1" x14ac:dyDescent="0.2">
      <c r="A16" s="26" t="s">
        <v>50</v>
      </c>
      <c r="B16" s="27"/>
      <c r="C16" s="28">
        <v>10</v>
      </c>
      <c r="D16" s="29">
        <f>C16*0.14975</f>
        <v>1.4975000000000001</v>
      </c>
      <c r="E16" s="30">
        <v>9</v>
      </c>
      <c r="F16" s="29">
        <f t="shared" ref="F16:F25" si="7">E16*0.14975</f>
        <v>1.34775</v>
      </c>
      <c r="G16" s="170"/>
      <c r="H16" s="31">
        <v>10</v>
      </c>
      <c r="I16" s="32">
        <v>9</v>
      </c>
      <c r="J16" s="33"/>
      <c r="K16" s="34"/>
      <c r="L16" s="35"/>
      <c r="M16" s="36"/>
      <c r="N16" s="33">
        <v>10</v>
      </c>
      <c r="O16" s="34">
        <v>9</v>
      </c>
      <c r="P16" s="37">
        <f t="shared" ref="P16" si="8">SUM(H16,J16,L16,N16)</f>
        <v>20</v>
      </c>
      <c r="Q16" s="38">
        <f>SUM(I16,K16,M16,O16)</f>
        <v>18</v>
      </c>
      <c r="R16" s="24"/>
      <c r="S16" s="25"/>
      <c r="T16" s="25"/>
      <c r="U16" s="25"/>
      <c r="V16" s="25"/>
      <c r="W16" s="25"/>
    </row>
    <row r="17" spans="1:23" ht="15" customHeight="1" x14ac:dyDescent="0.2">
      <c r="A17" s="26" t="s">
        <v>59</v>
      </c>
      <c r="B17" s="27"/>
      <c r="C17" s="28">
        <v>10</v>
      </c>
      <c r="D17" s="29">
        <f>C17*0.14975</f>
        <v>1.4975000000000001</v>
      </c>
      <c r="E17" s="30">
        <v>9</v>
      </c>
      <c r="F17" s="29">
        <f t="shared" si="7"/>
        <v>1.34775</v>
      </c>
      <c r="G17" s="170"/>
      <c r="H17" s="31">
        <v>10</v>
      </c>
      <c r="I17" s="32">
        <v>9</v>
      </c>
      <c r="J17" s="33"/>
      <c r="K17" s="34"/>
      <c r="L17" s="35"/>
      <c r="M17" s="36"/>
      <c r="N17" s="33"/>
      <c r="O17" s="34"/>
      <c r="P17" s="37">
        <f t="shared" ref="P17:P25" si="9">SUM(H17,J17,L17,N17)</f>
        <v>10</v>
      </c>
      <c r="Q17" s="38">
        <f t="shared" ref="Q17:Q25" si="10">SUM(I17,K17,M17,O17)</f>
        <v>9</v>
      </c>
      <c r="R17" s="24"/>
      <c r="S17" s="25"/>
      <c r="T17" s="25"/>
      <c r="U17" s="25"/>
      <c r="V17" s="25"/>
      <c r="W17" s="25"/>
    </row>
    <row r="18" spans="1:23" ht="15" customHeight="1" x14ac:dyDescent="0.2">
      <c r="A18" s="26" t="s">
        <v>58</v>
      </c>
      <c r="B18" s="27"/>
      <c r="C18" s="28"/>
      <c r="D18" s="29">
        <f>C18*0.14975</f>
        <v>0</v>
      </c>
      <c r="E18" s="30"/>
      <c r="F18" s="29">
        <f t="shared" si="7"/>
        <v>0</v>
      </c>
      <c r="G18" s="170"/>
      <c r="H18" s="31"/>
      <c r="I18" s="32"/>
      <c r="J18" s="33"/>
      <c r="K18" s="34"/>
      <c r="L18" s="35"/>
      <c r="M18" s="36"/>
      <c r="N18" s="33"/>
      <c r="O18" s="34"/>
      <c r="P18" s="37">
        <f t="shared" si="9"/>
        <v>0</v>
      </c>
      <c r="Q18" s="38">
        <f t="shared" si="10"/>
        <v>0</v>
      </c>
      <c r="R18" s="24"/>
      <c r="S18" s="25"/>
      <c r="T18" s="49"/>
      <c r="U18" s="25"/>
      <c r="V18" s="25"/>
      <c r="W18" s="25"/>
    </row>
    <row r="19" spans="1:23" ht="15" customHeight="1" x14ac:dyDescent="0.2">
      <c r="A19" s="26" t="s">
        <v>45</v>
      </c>
      <c r="B19" s="27"/>
      <c r="C19" s="28"/>
      <c r="D19" s="29">
        <f t="shared" ref="D19:D24" si="11">C19*0.14975</f>
        <v>0</v>
      </c>
      <c r="E19" s="30"/>
      <c r="F19" s="29">
        <f t="shared" ref="F19:F24" si="12">E19*0.14975</f>
        <v>0</v>
      </c>
      <c r="G19" s="170"/>
      <c r="H19" s="31"/>
      <c r="I19" s="32"/>
      <c r="J19" s="33"/>
      <c r="K19" s="34"/>
      <c r="L19" s="35"/>
      <c r="M19" s="36"/>
      <c r="N19" s="33"/>
      <c r="O19" s="34"/>
      <c r="P19" s="37">
        <f t="shared" ref="P19:P24" si="13">SUM(H19,J19,L19,N19)</f>
        <v>0</v>
      </c>
      <c r="Q19" s="38">
        <f t="shared" si="10"/>
        <v>0</v>
      </c>
      <c r="R19" s="24"/>
      <c r="S19" s="25"/>
      <c r="T19" s="49"/>
      <c r="U19" s="25"/>
      <c r="V19" s="25"/>
      <c r="W19" s="25"/>
    </row>
    <row r="20" spans="1:23" ht="15" customHeight="1" x14ac:dyDescent="0.2">
      <c r="A20" s="26" t="s">
        <v>46</v>
      </c>
      <c r="B20" s="27" t="s">
        <v>57</v>
      </c>
      <c r="C20" s="28"/>
      <c r="D20" s="29">
        <f t="shared" si="11"/>
        <v>0</v>
      </c>
      <c r="E20" s="30"/>
      <c r="F20" s="29">
        <f t="shared" si="12"/>
        <v>0</v>
      </c>
      <c r="G20" s="170"/>
      <c r="H20" s="31"/>
      <c r="I20" s="32"/>
      <c r="J20" s="33"/>
      <c r="K20" s="34"/>
      <c r="L20" s="35"/>
      <c r="M20" s="36"/>
      <c r="N20" s="33"/>
      <c r="O20" s="34"/>
      <c r="P20" s="37">
        <f t="shared" si="13"/>
        <v>0</v>
      </c>
      <c r="Q20" s="38">
        <f t="shared" si="10"/>
        <v>0</v>
      </c>
      <c r="R20" s="24"/>
      <c r="S20" s="25"/>
      <c r="T20" s="49"/>
      <c r="U20" s="25"/>
      <c r="V20" s="25"/>
      <c r="W20" s="25"/>
    </row>
    <row r="21" spans="1:23" ht="15" customHeight="1" x14ac:dyDescent="0.2">
      <c r="A21" s="26"/>
      <c r="B21" s="27"/>
      <c r="C21" s="28"/>
      <c r="D21" s="29">
        <f t="shared" si="11"/>
        <v>0</v>
      </c>
      <c r="E21" s="30"/>
      <c r="F21" s="29">
        <f t="shared" si="12"/>
        <v>0</v>
      </c>
      <c r="G21" s="170"/>
      <c r="H21" s="31"/>
      <c r="I21" s="32"/>
      <c r="J21" s="33"/>
      <c r="K21" s="34"/>
      <c r="L21" s="35"/>
      <c r="M21" s="36"/>
      <c r="N21" s="33"/>
      <c r="O21" s="34"/>
      <c r="P21" s="37">
        <f t="shared" si="13"/>
        <v>0</v>
      </c>
      <c r="Q21" s="38">
        <f t="shared" si="10"/>
        <v>0</v>
      </c>
      <c r="R21" s="24"/>
      <c r="S21" s="25"/>
      <c r="T21" s="49"/>
      <c r="U21" s="25"/>
      <c r="V21" s="25"/>
      <c r="W21" s="25"/>
    </row>
    <row r="22" spans="1:23" ht="15" customHeight="1" x14ac:dyDescent="0.2">
      <c r="A22" s="26"/>
      <c r="B22" s="27"/>
      <c r="C22" s="28"/>
      <c r="D22" s="29">
        <f t="shared" si="11"/>
        <v>0</v>
      </c>
      <c r="E22" s="30"/>
      <c r="F22" s="29">
        <f t="shared" si="12"/>
        <v>0</v>
      </c>
      <c r="G22" s="170"/>
      <c r="H22" s="31"/>
      <c r="I22" s="32"/>
      <c r="J22" s="33"/>
      <c r="K22" s="34"/>
      <c r="L22" s="35"/>
      <c r="M22" s="36"/>
      <c r="N22" s="33"/>
      <c r="O22" s="34"/>
      <c r="P22" s="37">
        <f t="shared" si="13"/>
        <v>0</v>
      </c>
      <c r="Q22" s="38">
        <f t="shared" si="10"/>
        <v>0</v>
      </c>
      <c r="R22" s="24"/>
      <c r="S22" s="25"/>
      <c r="T22" s="49"/>
      <c r="U22" s="25"/>
      <c r="V22" s="25"/>
      <c r="W22" s="25"/>
    </row>
    <row r="23" spans="1:23" ht="15" customHeight="1" x14ac:dyDescent="0.2">
      <c r="A23" s="26"/>
      <c r="B23" s="27"/>
      <c r="C23" s="28"/>
      <c r="D23" s="29">
        <f t="shared" si="11"/>
        <v>0</v>
      </c>
      <c r="E23" s="30"/>
      <c r="F23" s="29">
        <f t="shared" si="12"/>
        <v>0</v>
      </c>
      <c r="G23" s="170"/>
      <c r="H23" s="31"/>
      <c r="I23" s="32"/>
      <c r="J23" s="33"/>
      <c r="K23" s="34"/>
      <c r="L23" s="35"/>
      <c r="M23" s="36"/>
      <c r="N23" s="33"/>
      <c r="O23" s="34"/>
      <c r="P23" s="37">
        <f t="shared" si="13"/>
        <v>0</v>
      </c>
      <c r="Q23" s="38">
        <f t="shared" si="10"/>
        <v>0</v>
      </c>
      <c r="R23" s="24"/>
      <c r="S23" s="25"/>
      <c r="T23" s="49"/>
      <c r="U23" s="25"/>
      <c r="V23" s="25"/>
      <c r="W23" s="25"/>
    </row>
    <row r="24" spans="1:23" ht="15" customHeight="1" x14ac:dyDescent="0.2">
      <c r="A24" s="26"/>
      <c r="B24" s="27"/>
      <c r="C24" s="28"/>
      <c r="D24" s="29">
        <f t="shared" si="11"/>
        <v>0</v>
      </c>
      <c r="E24" s="30"/>
      <c r="F24" s="29">
        <f t="shared" si="12"/>
        <v>0</v>
      </c>
      <c r="G24" s="170"/>
      <c r="H24" s="31"/>
      <c r="I24" s="32"/>
      <c r="J24" s="33"/>
      <c r="K24" s="34"/>
      <c r="L24" s="35"/>
      <c r="M24" s="36"/>
      <c r="N24" s="33"/>
      <c r="O24" s="34"/>
      <c r="P24" s="37">
        <f t="shared" si="13"/>
        <v>0</v>
      </c>
      <c r="Q24" s="38">
        <f t="shared" si="10"/>
        <v>0</v>
      </c>
      <c r="R24" s="24"/>
      <c r="S24" s="25"/>
      <c r="T24" s="49"/>
      <c r="U24" s="25"/>
      <c r="V24" s="25"/>
      <c r="W24" s="25"/>
    </row>
    <row r="25" spans="1:23" ht="15" customHeight="1" x14ac:dyDescent="0.2">
      <c r="A25" s="26"/>
      <c r="B25" s="27"/>
      <c r="C25" s="28"/>
      <c r="D25" s="29">
        <f>C25*0.14975</f>
        <v>0</v>
      </c>
      <c r="E25" s="30"/>
      <c r="F25" s="29">
        <f t="shared" si="7"/>
        <v>0</v>
      </c>
      <c r="G25" s="170"/>
      <c r="H25" s="31"/>
      <c r="I25" s="32"/>
      <c r="J25" s="33"/>
      <c r="K25" s="34"/>
      <c r="L25" s="35"/>
      <c r="M25" s="36"/>
      <c r="N25" s="33"/>
      <c r="O25" s="34"/>
      <c r="P25" s="37">
        <f t="shared" si="9"/>
        <v>0</v>
      </c>
      <c r="Q25" s="38">
        <f t="shared" si="10"/>
        <v>0</v>
      </c>
      <c r="R25" s="24"/>
      <c r="S25" s="25"/>
      <c r="T25" s="25"/>
      <c r="U25" s="25"/>
      <c r="V25" s="25"/>
      <c r="W25" s="25"/>
    </row>
    <row r="26" spans="1:23" ht="15" customHeight="1" thickBot="1" x14ac:dyDescent="0.25">
      <c r="A26" s="172" t="s">
        <v>2</v>
      </c>
      <c r="B26" s="173"/>
      <c r="C26" s="39">
        <f>SUM(C16:C25)</f>
        <v>20</v>
      </c>
      <c r="D26" s="40">
        <f>SUM(D16:D25)</f>
        <v>2.9950000000000001</v>
      </c>
      <c r="E26" s="41">
        <f>SUM(E16:E25)</f>
        <v>18</v>
      </c>
      <c r="F26" s="42">
        <f>SUM(F16:F25)</f>
        <v>2.6955</v>
      </c>
      <c r="G26" s="170"/>
      <c r="H26" s="43">
        <f>SUM(H16:H25)</f>
        <v>20</v>
      </c>
      <c r="I26" s="44">
        <f t="shared" ref="I26" si="14">SUM(I16:I25)</f>
        <v>18</v>
      </c>
      <c r="J26" s="45">
        <f t="shared" ref="J26" si="15">SUM(J16:J25)</f>
        <v>0</v>
      </c>
      <c r="K26" s="46">
        <f t="shared" ref="K26" si="16">SUM(K16:K25)</f>
        <v>0</v>
      </c>
      <c r="L26" s="47">
        <f t="shared" ref="L26" si="17">SUM(L16:L25)</f>
        <v>0</v>
      </c>
      <c r="M26" s="44">
        <f t="shared" ref="M26" si="18">SUM(M16:M25)</f>
        <v>0</v>
      </c>
      <c r="N26" s="45">
        <f t="shared" ref="N26" si="19">SUM(N16:N25)</f>
        <v>10</v>
      </c>
      <c r="O26" s="46">
        <f t="shared" ref="O26" si="20">SUM(O16:O25)</f>
        <v>9</v>
      </c>
      <c r="P26" s="47">
        <f t="shared" ref="P26" si="21">SUM(P16:P25)</f>
        <v>30</v>
      </c>
      <c r="Q26" s="48">
        <f t="shared" ref="Q26" si="22">SUM(Q16:Q25)</f>
        <v>27</v>
      </c>
      <c r="R26" s="24"/>
      <c r="S26" s="25"/>
      <c r="T26" s="25"/>
      <c r="U26" s="25"/>
      <c r="V26" s="25"/>
      <c r="W26" s="25"/>
    </row>
    <row r="27" spans="1:23" ht="20.100000000000001" customHeight="1" x14ac:dyDescent="0.2">
      <c r="A27" s="174" t="s">
        <v>82</v>
      </c>
      <c r="B27" s="175"/>
      <c r="C27" s="175"/>
      <c r="D27" s="175"/>
      <c r="E27" s="175"/>
      <c r="F27" s="176"/>
      <c r="G27" s="170"/>
      <c r="H27" s="161" t="s">
        <v>4</v>
      </c>
      <c r="I27" s="162"/>
      <c r="J27" s="162"/>
      <c r="K27" s="162"/>
      <c r="L27" s="162"/>
      <c r="M27" s="162"/>
      <c r="N27" s="162"/>
      <c r="O27" s="162"/>
      <c r="P27" s="162"/>
      <c r="Q27" s="163"/>
      <c r="R27" s="24"/>
      <c r="S27" s="25"/>
      <c r="T27" s="25"/>
      <c r="U27" s="25"/>
      <c r="V27" s="25"/>
      <c r="W27" s="25"/>
    </row>
    <row r="28" spans="1:23" ht="15" customHeight="1" x14ac:dyDescent="0.2">
      <c r="A28" s="26" t="s">
        <v>61</v>
      </c>
      <c r="B28" s="27" t="s">
        <v>57</v>
      </c>
      <c r="C28" s="28">
        <v>10</v>
      </c>
      <c r="D28" s="29">
        <f>C28*0.14975</f>
        <v>1.4975000000000001</v>
      </c>
      <c r="E28" s="30">
        <v>9</v>
      </c>
      <c r="F28" s="29">
        <f t="shared" ref="F28:F37" si="23">E28*0.14975</f>
        <v>1.34775</v>
      </c>
      <c r="G28" s="170"/>
      <c r="H28" s="31">
        <v>10</v>
      </c>
      <c r="I28" s="32">
        <v>9</v>
      </c>
      <c r="J28" s="33"/>
      <c r="K28" s="34"/>
      <c r="L28" s="35"/>
      <c r="M28" s="36"/>
      <c r="N28" s="33"/>
      <c r="O28" s="34"/>
      <c r="P28" s="37">
        <f t="shared" ref="P28" si="24">SUM(H28,J28,L28,N28)</f>
        <v>10</v>
      </c>
      <c r="Q28" s="38">
        <f>SUM(I28,K28,M28,O28)</f>
        <v>9</v>
      </c>
      <c r="R28" s="24"/>
      <c r="S28" s="25"/>
      <c r="T28" s="25"/>
      <c r="U28" s="25"/>
      <c r="V28" s="25"/>
      <c r="W28" s="25"/>
    </row>
    <row r="29" spans="1:23" ht="15" customHeight="1" x14ac:dyDescent="0.2">
      <c r="A29" s="26" t="s">
        <v>65</v>
      </c>
      <c r="B29" s="27" t="s">
        <v>66</v>
      </c>
      <c r="C29" s="28">
        <v>10</v>
      </c>
      <c r="D29" s="29">
        <f>C29*0.14975</f>
        <v>1.4975000000000001</v>
      </c>
      <c r="E29" s="30">
        <v>9</v>
      </c>
      <c r="F29" s="29">
        <f t="shared" si="23"/>
        <v>1.34775</v>
      </c>
      <c r="G29" s="170"/>
      <c r="H29" s="31"/>
      <c r="I29" s="32"/>
      <c r="J29" s="33">
        <v>10</v>
      </c>
      <c r="K29" s="34">
        <v>9</v>
      </c>
      <c r="L29" s="35"/>
      <c r="M29" s="36"/>
      <c r="N29" s="33"/>
      <c r="O29" s="34"/>
      <c r="P29" s="37">
        <f t="shared" ref="P29:P37" si="25">SUM(H29,J29,L29,N29)</f>
        <v>10</v>
      </c>
      <c r="Q29" s="38">
        <f t="shared" ref="Q29:Q37" si="26">SUM(I29,K29,M29,O29)</f>
        <v>9</v>
      </c>
      <c r="R29" s="24"/>
      <c r="S29" s="25"/>
      <c r="T29" s="25"/>
      <c r="U29" s="25"/>
      <c r="V29" s="25"/>
      <c r="W29" s="25"/>
    </row>
    <row r="30" spans="1:23" ht="15" customHeight="1" x14ac:dyDescent="0.2">
      <c r="A30" s="26" t="s">
        <v>67</v>
      </c>
      <c r="B30" s="27" t="s">
        <v>68</v>
      </c>
      <c r="C30" s="28"/>
      <c r="D30" s="29">
        <f>C30*0.14975</f>
        <v>0</v>
      </c>
      <c r="E30" s="30"/>
      <c r="F30" s="29">
        <f t="shared" si="23"/>
        <v>0</v>
      </c>
      <c r="G30" s="170"/>
      <c r="H30" s="31"/>
      <c r="I30" s="32"/>
      <c r="J30" s="33"/>
      <c r="K30" s="34"/>
      <c r="L30" s="35"/>
      <c r="M30" s="36"/>
      <c r="N30" s="33"/>
      <c r="O30" s="34"/>
      <c r="P30" s="37">
        <f t="shared" si="25"/>
        <v>0</v>
      </c>
      <c r="Q30" s="38">
        <f t="shared" si="26"/>
        <v>0</v>
      </c>
      <c r="R30" s="24"/>
      <c r="S30" s="25"/>
      <c r="T30" s="25"/>
      <c r="U30" s="25"/>
      <c r="V30" s="25"/>
      <c r="W30" s="25"/>
    </row>
    <row r="31" spans="1:23" ht="15" customHeight="1" x14ac:dyDescent="0.2">
      <c r="A31" s="26" t="s">
        <v>60</v>
      </c>
      <c r="B31" s="27"/>
      <c r="C31" s="28"/>
      <c r="D31" s="29">
        <f t="shared" ref="D31:D36" si="27">C31*0.14975</f>
        <v>0</v>
      </c>
      <c r="E31" s="30"/>
      <c r="F31" s="29">
        <f t="shared" ref="F31:F36" si="28">E31*0.14975</f>
        <v>0</v>
      </c>
      <c r="G31" s="170"/>
      <c r="H31" s="31"/>
      <c r="I31" s="32"/>
      <c r="J31" s="33"/>
      <c r="K31" s="34"/>
      <c r="L31" s="35"/>
      <c r="M31" s="36"/>
      <c r="N31" s="33"/>
      <c r="O31" s="34"/>
      <c r="P31" s="37">
        <f t="shared" ref="P31:P36" si="29">SUM(H31,J31,L31,N31)</f>
        <v>0</v>
      </c>
      <c r="Q31" s="38">
        <f t="shared" si="26"/>
        <v>0</v>
      </c>
      <c r="R31" s="24"/>
      <c r="S31" s="25"/>
      <c r="T31" s="25"/>
      <c r="U31" s="25"/>
      <c r="V31" s="25"/>
      <c r="W31" s="25"/>
    </row>
    <row r="32" spans="1:23" ht="15" customHeight="1" x14ac:dyDescent="0.2">
      <c r="A32" s="26" t="s">
        <v>62</v>
      </c>
      <c r="B32" s="27"/>
      <c r="C32" s="28"/>
      <c r="D32" s="29">
        <f t="shared" si="27"/>
        <v>0</v>
      </c>
      <c r="E32" s="30"/>
      <c r="F32" s="29">
        <f t="shared" si="28"/>
        <v>0</v>
      </c>
      <c r="G32" s="170"/>
      <c r="H32" s="31"/>
      <c r="I32" s="32"/>
      <c r="J32" s="33"/>
      <c r="K32" s="34"/>
      <c r="L32" s="35"/>
      <c r="M32" s="36"/>
      <c r="N32" s="33"/>
      <c r="O32" s="34"/>
      <c r="P32" s="37">
        <f t="shared" si="29"/>
        <v>0</v>
      </c>
      <c r="Q32" s="38">
        <f t="shared" si="26"/>
        <v>0</v>
      </c>
      <c r="R32" s="24"/>
      <c r="S32" s="25"/>
      <c r="T32" s="25"/>
      <c r="U32" s="25"/>
      <c r="V32" s="25"/>
      <c r="W32" s="25"/>
    </row>
    <row r="33" spans="1:23" ht="15" customHeight="1" x14ac:dyDescent="0.2">
      <c r="A33" s="26" t="s">
        <v>64</v>
      </c>
      <c r="B33" s="27" t="s">
        <v>74</v>
      </c>
      <c r="C33" s="28"/>
      <c r="D33" s="29">
        <f t="shared" si="27"/>
        <v>0</v>
      </c>
      <c r="E33" s="30"/>
      <c r="F33" s="29">
        <f t="shared" si="28"/>
        <v>0</v>
      </c>
      <c r="G33" s="170"/>
      <c r="H33" s="31"/>
      <c r="I33" s="32"/>
      <c r="J33" s="33"/>
      <c r="K33" s="34"/>
      <c r="L33" s="35"/>
      <c r="M33" s="36"/>
      <c r="N33" s="33"/>
      <c r="O33" s="34"/>
      <c r="P33" s="37">
        <f t="shared" si="29"/>
        <v>0</v>
      </c>
      <c r="Q33" s="38">
        <f t="shared" si="26"/>
        <v>0</v>
      </c>
      <c r="R33" s="24"/>
      <c r="S33" s="25"/>
      <c r="T33" s="25"/>
      <c r="U33" s="25"/>
      <c r="V33" s="25"/>
      <c r="W33" s="25"/>
    </row>
    <row r="34" spans="1:23" ht="15" customHeight="1" x14ac:dyDescent="0.2">
      <c r="A34" s="26" t="s">
        <v>63</v>
      </c>
      <c r="B34" s="27" t="s">
        <v>69</v>
      </c>
      <c r="C34" s="28"/>
      <c r="D34" s="29">
        <f t="shared" si="27"/>
        <v>0</v>
      </c>
      <c r="E34" s="30"/>
      <c r="F34" s="29">
        <f t="shared" si="28"/>
        <v>0</v>
      </c>
      <c r="G34" s="170"/>
      <c r="H34" s="31"/>
      <c r="I34" s="32"/>
      <c r="J34" s="33"/>
      <c r="K34" s="34"/>
      <c r="L34" s="35"/>
      <c r="M34" s="36"/>
      <c r="N34" s="33"/>
      <c r="O34" s="34"/>
      <c r="P34" s="37">
        <f t="shared" si="29"/>
        <v>0</v>
      </c>
      <c r="Q34" s="38">
        <f t="shared" si="26"/>
        <v>0</v>
      </c>
      <c r="R34" s="24"/>
      <c r="S34" s="25"/>
      <c r="T34" s="25"/>
      <c r="U34" s="25"/>
      <c r="V34" s="25"/>
      <c r="W34" s="25"/>
    </row>
    <row r="35" spans="1:23" ht="15" customHeight="1" x14ac:dyDescent="0.2">
      <c r="A35" s="26"/>
      <c r="B35" s="27"/>
      <c r="C35" s="28"/>
      <c r="D35" s="29">
        <f t="shared" si="27"/>
        <v>0</v>
      </c>
      <c r="E35" s="30"/>
      <c r="F35" s="29">
        <f t="shared" si="28"/>
        <v>0</v>
      </c>
      <c r="G35" s="170"/>
      <c r="H35" s="31"/>
      <c r="I35" s="32"/>
      <c r="J35" s="33"/>
      <c r="K35" s="34"/>
      <c r="L35" s="35"/>
      <c r="M35" s="36"/>
      <c r="N35" s="33"/>
      <c r="O35" s="34"/>
      <c r="P35" s="37">
        <f t="shared" si="29"/>
        <v>0</v>
      </c>
      <c r="Q35" s="38">
        <f t="shared" si="26"/>
        <v>0</v>
      </c>
      <c r="R35" s="24"/>
      <c r="S35" s="25"/>
      <c r="T35" s="25"/>
      <c r="U35" s="25"/>
      <c r="V35" s="25"/>
      <c r="W35" s="25"/>
    </row>
    <row r="36" spans="1:23" ht="15" customHeight="1" x14ac:dyDescent="0.2">
      <c r="A36" s="26"/>
      <c r="B36" s="27"/>
      <c r="C36" s="28"/>
      <c r="D36" s="29">
        <f t="shared" si="27"/>
        <v>0</v>
      </c>
      <c r="E36" s="30"/>
      <c r="F36" s="29">
        <f t="shared" si="28"/>
        <v>0</v>
      </c>
      <c r="G36" s="170"/>
      <c r="H36" s="31"/>
      <c r="I36" s="32"/>
      <c r="J36" s="33"/>
      <c r="K36" s="34"/>
      <c r="L36" s="35"/>
      <c r="M36" s="36"/>
      <c r="N36" s="33"/>
      <c r="O36" s="34"/>
      <c r="P36" s="37">
        <f t="shared" si="29"/>
        <v>0</v>
      </c>
      <c r="Q36" s="38">
        <f t="shared" si="26"/>
        <v>0</v>
      </c>
      <c r="R36" s="24"/>
      <c r="S36" s="25"/>
      <c r="T36" s="25"/>
      <c r="U36" s="25"/>
      <c r="V36" s="25"/>
      <c r="W36" s="25"/>
    </row>
    <row r="37" spans="1:23" ht="15" customHeight="1" x14ac:dyDescent="0.2">
      <c r="A37" s="26"/>
      <c r="B37" s="27"/>
      <c r="C37" s="28"/>
      <c r="D37" s="29">
        <f>C37*0.14975</f>
        <v>0</v>
      </c>
      <c r="E37" s="30"/>
      <c r="F37" s="29">
        <f t="shared" si="23"/>
        <v>0</v>
      </c>
      <c r="G37" s="170"/>
      <c r="H37" s="31"/>
      <c r="I37" s="32"/>
      <c r="J37" s="33"/>
      <c r="K37" s="34"/>
      <c r="L37" s="35"/>
      <c r="M37" s="36"/>
      <c r="N37" s="33"/>
      <c r="O37" s="34"/>
      <c r="P37" s="37">
        <f t="shared" si="25"/>
        <v>0</v>
      </c>
      <c r="Q37" s="38">
        <f t="shared" si="26"/>
        <v>0</v>
      </c>
      <c r="R37" s="24"/>
      <c r="S37" s="25"/>
      <c r="T37" s="25"/>
      <c r="U37" s="25"/>
      <c r="V37" s="25"/>
      <c r="W37" s="25"/>
    </row>
    <row r="38" spans="1:23" ht="15" customHeight="1" thickBot="1" x14ac:dyDescent="0.25">
      <c r="A38" s="172" t="s">
        <v>2</v>
      </c>
      <c r="B38" s="173"/>
      <c r="C38" s="39">
        <f>SUM(C28:C37)</f>
        <v>20</v>
      </c>
      <c r="D38" s="40">
        <f>SUM(D28:D37)</f>
        <v>2.9950000000000001</v>
      </c>
      <c r="E38" s="41">
        <f>SUM(E28:E37)</f>
        <v>18</v>
      </c>
      <c r="F38" s="42">
        <f>SUM(F28:F37)</f>
        <v>2.6955</v>
      </c>
      <c r="G38" s="170"/>
      <c r="H38" s="43">
        <f>SUM(H28:H37)</f>
        <v>10</v>
      </c>
      <c r="I38" s="44">
        <f t="shared" ref="I38" si="30">SUM(I28:I37)</f>
        <v>9</v>
      </c>
      <c r="J38" s="45">
        <f t="shared" ref="J38" si="31">SUM(J28:J37)</f>
        <v>10</v>
      </c>
      <c r="K38" s="46">
        <f t="shared" ref="K38" si="32">SUM(K28:K37)</f>
        <v>9</v>
      </c>
      <c r="L38" s="47">
        <f t="shared" ref="L38" si="33">SUM(L28:L37)</f>
        <v>0</v>
      </c>
      <c r="M38" s="44">
        <f t="shared" ref="M38" si="34">SUM(M28:M37)</f>
        <v>0</v>
      </c>
      <c r="N38" s="45">
        <f t="shared" ref="N38" si="35">SUM(N28:N37)</f>
        <v>0</v>
      </c>
      <c r="O38" s="46">
        <f t="shared" ref="O38" si="36">SUM(O28:O37)</f>
        <v>0</v>
      </c>
      <c r="P38" s="47">
        <f t="shared" ref="P38" si="37">SUM(P28:P37)</f>
        <v>20</v>
      </c>
      <c r="Q38" s="48">
        <f t="shared" ref="Q38" si="38">SUM(Q28:Q37)</f>
        <v>18</v>
      </c>
      <c r="R38" s="24"/>
      <c r="S38" s="25"/>
      <c r="T38" s="25"/>
      <c r="U38" s="25"/>
      <c r="V38" s="25"/>
      <c r="W38" s="25"/>
    </row>
    <row r="39" spans="1:23" ht="20.100000000000001" customHeight="1" x14ac:dyDescent="0.2">
      <c r="A39" s="174" t="s">
        <v>5</v>
      </c>
      <c r="B39" s="175"/>
      <c r="C39" s="175"/>
      <c r="D39" s="175"/>
      <c r="E39" s="175"/>
      <c r="F39" s="176"/>
      <c r="G39" s="170"/>
      <c r="H39" s="161" t="s">
        <v>5</v>
      </c>
      <c r="I39" s="162"/>
      <c r="J39" s="162"/>
      <c r="K39" s="162"/>
      <c r="L39" s="162"/>
      <c r="M39" s="162"/>
      <c r="N39" s="162"/>
      <c r="O39" s="162"/>
      <c r="P39" s="162"/>
      <c r="Q39" s="163"/>
      <c r="R39" s="24"/>
      <c r="S39" s="25"/>
      <c r="T39" s="25"/>
      <c r="U39" s="25"/>
      <c r="V39" s="25"/>
      <c r="W39" s="25"/>
    </row>
    <row r="40" spans="1:23" ht="15" customHeight="1" x14ac:dyDescent="0.2">
      <c r="A40" s="26" t="s">
        <v>7</v>
      </c>
      <c r="B40" s="27" t="s">
        <v>94</v>
      </c>
      <c r="C40" s="28">
        <v>10</v>
      </c>
      <c r="D40" s="50"/>
      <c r="E40" s="30">
        <v>9</v>
      </c>
      <c r="F40" s="50"/>
      <c r="G40" s="170"/>
      <c r="H40" s="31"/>
      <c r="I40" s="32"/>
      <c r="J40" s="33"/>
      <c r="K40" s="34"/>
      <c r="L40" s="35">
        <v>10</v>
      </c>
      <c r="M40" s="36">
        <v>9</v>
      </c>
      <c r="N40" s="33"/>
      <c r="O40" s="34"/>
      <c r="P40" s="37">
        <f t="shared" ref="P40" si="39">SUM(H40,J40,L40,N40)</f>
        <v>10</v>
      </c>
      <c r="Q40" s="38">
        <f>SUM(I40,K40,M40,O40)</f>
        <v>9</v>
      </c>
      <c r="R40" s="24"/>
      <c r="S40" s="25"/>
      <c r="T40" s="25"/>
      <c r="U40" s="25"/>
      <c r="V40" s="25"/>
      <c r="W40" s="25"/>
    </row>
    <row r="41" spans="1:23" ht="15" customHeight="1" x14ac:dyDescent="0.2">
      <c r="A41" s="26" t="s">
        <v>6</v>
      </c>
      <c r="B41" s="27"/>
      <c r="C41" s="28"/>
      <c r="D41" s="29">
        <f t="shared" ref="D41:D49" si="40">C41*0.14975</f>
        <v>0</v>
      </c>
      <c r="E41" s="30"/>
      <c r="F41" s="29">
        <f t="shared" ref="F41:F48" si="41">E41*0.14975</f>
        <v>0</v>
      </c>
      <c r="G41" s="170"/>
      <c r="H41" s="31"/>
      <c r="I41" s="32"/>
      <c r="J41" s="33"/>
      <c r="K41" s="34"/>
      <c r="L41" s="35"/>
      <c r="M41" s="36"/>
      <c r="N41" s="33"/>
      <c r="O41" s="34"/>
      <c r="P41" s="37">
        <f t="shared" ref="P41:P48" si="42">SUM(H41,J41,L41,N41)</f>
        <v>0</v>
      </c>
      <c r="Q41" s="38">
        <f t="shared" ref="Q41:Q49" si="43">SUM(I41,K41,M41,O41)</f>
        <v>0</v>
      </c>
      <c r="R41" s="24"/>
      <c r="S41" s="25"/>
      <c r="T41" s="25"/>
      <c r="U41" s="25"/>
      <c r="V41" s="25"/>
      <c r="W41" s="25"/>
    </row>
    <row r="42" spans="1:23" ht="15" customHeight="1" x14ac:dyDescent="0.2">
      <c r="A42" s="26"/>
      <c r="B42" s="27"/>
      <c r="C42" s="28"/>
      <c r="D42" s="29">
        <f t="shared" si="40"/>
        <v>0</v>
      </c>
      <c r="E42" s="30"/>
      <c r="F42" s="29">
        <f t="shared" si="41"/>
        <v>0</v>
      </c>
      <c r="G42" s="170"/>
      <c r="H42" s="31"/>
      <c r="I42" s="32"/>
      <c r="J42" s="33"/>
      <c r="K42" s="34"/>
      <c r="L42" s="35"/>
      <c r="M42" s="36"/>
      <c r="N42" s="33"/>
      <c r="O42" s="34"/>
      <c r="P42" s="37">
        <f t="shared" si="42"/>
        <v>0</v>
      </c>
      <c r="Q42" s="38">
        <f t="shared" si="43"/>
        <v>0</v>
      </c>
      <c r="R42" s="24"/>
      <c r="S42" s="25"/>
      <c r="T42" s="25"/>
      <c r="U42" s="25"/>
      <c r="V42" s="25"/>
      <c r="W42" s="25"/>
    </row>
    <row r="43" spans="1:23" ht="15" customHeight="1" x14ac:dyDescent="0.2">
      <c r="A43" s="26"/>
      <c r="B43" s="27"/>
      <c r="C43" s="28"/>
      <c r="D43" s="29">
        <f t="shared" si="40"/>
        <v>0</v>
      </c>
      <c r="E43" s="30"/>
      <c r="F43" s="29">
        <f t="shared" si="41"/>
        <v>0</v>
      </c>
      <c r="G43" s="170"/>
      <c r="H43" s="31"/>
      <c r="I43" s="32"/>
      <c r="J43" s="33"/>
      <c r="K43" s="34"/>
      <c r="L43" s="35"/>
      <c r="M43" s="36"/>
      <c r="N43" s="33"/>
      <c r="O43" s="34"/>
      <c r="P43" s="37">
        <f t="shared" si="42"/>
        <v>0</v>
      </c>
      <c r="Q43" s="38">
        <f t="shared" si="43"/>
        <v>0</v>
      </c>
      <c r="R43" s="24"/>
      <c r="S43" s="25"/>
      <c r="T43" s="25"/>
      <c r="U43" s="25"/>
      <c r="V43" s="25"/>
      <c r="W43" s="25"/>
    </row>
    <row r="44" spans="1:23" ht="15" customHeight="1" x14ac:dyDescent="0.2">
      <c r="A44" s="26"/>
      <c r="B44" s="27"/>
      <c r="C44" s="28"/>
      <c r="D44" s="29">
        <f t="shared" si="40"/>
        <v>0</v>
      </c>
      <c r="E44" s="30"/>
      <c r="F44" s="29">
        <f t="shared" si="41"/>
        <v>0</v>
      </c>
      <c r="G44" s="170"/>
      <c r="H44" s="31"/>
      <c r="I44" s="32"/>
      <c r="J44" s="33"/>
      <c r="K44" s="34"/>
      <c r="L44" s="35"/>
      <c r="M44" s="36"/>
      <c r="N44" s="33"/>
      <c r="O44" s="34"/>
      <c r="P44" s="37">
        <f t="shared" si="42"/>
        <v>0</v>
      </c>
      <c r="Q44" s="38">
        <f t="shared" si="43"/>
        <v>0</v>
      </c>
      <c r="R44" s="24"/>
      <c r="S44" s="25"/>
      <c r="T44" s="25"/>
      <c r="U44" s="25"/>
      <c r="V44" s="25"/>
      <c r="W44" s="25"/>
    </row>
    <row r="45" spans="1:23" ht="15" customHeight="1" x14ac:dyDescent="0.2">
      <c r="A45" s="26"/>
      <c r="B45" s="27"/>
      <c r="C45" s="28"/>
      <c r="D45" s="29">
        <f t="shared" si="40"/>
        <v>0</v>
      </c>
      <c r="E45" s="30"/>
      <c r="F45" s="29">
        <f t="shared" si="41"/>
        <v>0</v>
      </c>
      <c r="G45" s="170"/>
      <c r="H45" s="31"/>
      <c r="I45" s="32"/>
      <c r="J45" s="33"/>
      <c r="K45" s="34"/>
      <c r="L45" s="35"/>
      <c r="M45" s="36"/>
      <c r="N45" s="33"/>
      <c r="O45" s="34"/>
      <c r="P45" s="37">
        <f t="shared" si="42"/>
        <v>0</v>
      </c>
      <c r="Q45" s="38">
        <f t="shared" si="43"/>
        <v>0</v>
      </c>
      <c r="R45" s="24"/>
      <c r="S45" s="25"/>
      <c r="T45" s="25"/>
      <c r="U45" s="25"/>
      <c r="V45" s="25"/>
      <c r="W45" s="25"/>
    </row>
    <row r="46" spans="1:23" ht="15" customHeight="1" x14ac:dyDescent="0.2">
      <c r="A46" s="26"/>
      <c r="B46" s="27"/>
      <c r="C46" s="28"/>
      <c r="D46" s="29">
        <f t="shared" si="40"/>
        <v>0</v>
      </c>
      <c r="E46" s="30"/>
      <c r="F46" s="29">
        <f t="shared" si="41"/>
        <v>0</v>
      </c>
      <c r="G46" s="170"/>
      <c r="H46" s="31"/>
      <c r="I46" s="32"/>
      <c r="J46" s="33"/>
      <c r="K46" s="34"/>
      <c r="L46" s="35"/>
      <c r="M46" s="36"/>
      <c r="N46" s="33"/>
      <c r="O46" s="34"/>
      <c r="P46" s="37">
        <f t="shared" si="42"/>
        <v>0</v>
      </c>
      <c r="Q46" s="38">
        <f t="shared" si="43"/>
        <v>0</v>
      </c>
      <c r="R46" s="24"/>
      <c r="S46" s="25"/>
      <c r="T46" s="25"/>
      <c r="U46" s="25"/>
      <c r="V46" s="25"/>
      <c r="W46" s="25"/>
    </row>
    <row r="47" spans="1:23" ht="15" customHeight="1" x14ac:dyDescent="0.2">
      <c r="A47" s="26"/>
      <c r="B47" s="27"/>
      <c r="C47" s="28"/>
      <c r="D47" s="29">
        <f t="shared" si="40"/>
        <v>0</v>
      </c>
      <c r="E47" s="30"/>
      <c r="F47" s="29">
        <f t="shared" si="41"/>
        <v>0</v>
      </c>
      <c r="G47" s="170"/>
      <c r="H47" s="31"/>
      <c r="I47" s="32"/>
      <c r="J47" s="33"/>
      <c r="K47" s="34"/>
      <c r="L47" s="35"/>
      <c r="M47" s="36"/>
      <c r="N47" s="33"/>
      <c r="O47" s="34"/>
      <c r="P47" s="37">
        <f t="shared" si="42"/>
        <v>0</v>
      </c>
      <c r="Q47" s="38">
        <f t="shared" si="43"/>
        <v>0</v>
      </c>
      <c r="R47" s="24"/>
      <c r="S47" s="25"/>
      <c r="T47" s="25"/>
      <c r="U47" s="25"/>
      <c r="V47" s="25"/>
      <c r="W47" s="25"/>
    </row>
    <row r="48" spans="1:23" ht="15" customHeight="1" x14ac:dyDescent="0.2">
      <c r="A48" s="26"/>
      <c r="B48" s="27"/>
      <c r="C48" s="28"/>
      <c r="D48" s="29">
        <f t="shared" si="40"/>
        <v>0</v>
      </c>
      <c r="E48" s="30"/>
      <c r="F48" s="29">
        <f t="shared" si="41"/>
        <v>0</v>
      </c>
      <c r="G48" s="170"/>
      <c r="H48" s="31"/>
      <c r="I48" s="32"/>
      <c r="J48" s="33"/>
      <c r="K48" s="34"/>
      <c r="L48" s="35"/>
      <c r="M48" s="36"/>
      <c r="N48" s="33"/>
      <c r="O48" s="34"/>
      <c r="P48" s="37">
        <f t="shared" si="42"/>
        <v>0</v>
      </c>
      <c r="Q48" s="38">
        <f t="shared" si="43"/>
        <v>0</v>
      </c>
      <c r="R48" s="24"/>
      <c r="S48" s="25"/>
      <c r="T48" s="25"/>
      <c r="U48" s="25"/>
      <c r="V48" s="25"/>
      <c r="W48" s="25"/>
    </row>
    <row r="49" spans="1:23" ht="15" customHeight="1" x14ac:dyDescent="0.2">
      <c r="A49" s="26"/>
      <c r="B49" s="51"/>
      <c r="C49" s="28"/>
      <c r="D49" s="29">
        <f t="shared" si="40"/>
        <v>0</v>
      </c>
      <c r="E49" s="30"/>
      <c r="F49" s="29">
        <f t="shared" ref="F49" si="44">E49*0.14975</f>
        <v>0</v>
      </c>
      <c r="G49" s="170"/>
      <c r="H49" s="31"/>
      <c r="I49" s="32"/>
      <c r="J49" s="33"/>
      <c r="K49" s="34"/>
      <c r="L49" s="35"/>
      <c r="M49" s="36"/>
      <c r="N49" s="33"/>
      <c r="O49" s="34"/>
      <c r="P49" s="37">
        <f t="shared" ref="P49" si="45">SUM(H49,J49,L49,N49)</f>
        <v>0</v>
      </c>
      <c r="Q49" s="38">
        <f t="shared" si="43"/>
        <v>0</v>
      </c>
      <c r="R49" s="24"/>
      <c r="S49" s="25"/>
      <c r="T49" s="25"/>
      <c r="U49" s="25"/>
      <c r="V49" s="25"/>
      <c r="W49" s="25"/>
    </row>
    <row r="50" spans="1:23" ht="15" customHeight="1" thickBot="1" x14ac:dyDescent="0.25">
      <c r="A50" s="172" t="s">
        <v>2</v>
      </c>
      <c r="B50" s="173"/>
      <c r="C50" s="39">
        <f>SUM(C40:C49)</f>
        <v>10</v>
      </c>
      <c r="D50" s="40">
        <f>SUM(D42:D49)</f>
        <v>0</v>
      </c>
      <c r="E50" s="52">
        <f>SUM(E40:E49)</f>
        <v>9</v>
      </c>
      <c r="F50" s="40">
        <f>SUM(F42:F49)</f>
        <v>0</v>
      </c>
      <c r="G50" s="170"/>
      <c r="H50" s="43">
        <f>SUM(H40:H49)</f>
        <v>0</v>
      </c>
      <c r="I50" s="44">
        <f t="shared" ref="I50" si="46">SUM(I40:I49)</f>
        <v>0</v>
      </c>
      <c r="J50" s="45">
        <f t="shared" ref="J50" si="47">SUM(J40:J49)</f>
        <v>0</v>
      </c>
      <c r="K50" s="46">
        <f t="shared" ref="K50" si="48">SUM(K40:K49)</f>
        <v>0</v>
      </c>
      <c r="L50" s="47">
        <f t="shared" ref="L50" si="49">SUM(L40:L49)</f>
        <v>10</v>
      </c>
      <c r="M50" s="44">
        <f t="shared" ref="M50" si="50">SUM(M40:M49)</f>
        <v>9</v>
      </c>
      <c r="N50" s="45">
        <f t="shared" ref="N50" si="51">SUM(N40:N49)</f>
        <v>0</v>
      </c>
      <c r="O50" s="46">
        <f t="shared" ref="O50" si="52">SUM(O40:O49)</f>
        <v>0</v>
      </c>
      <c r="P50" s="47">
        <f t="shared" ref="P50" si="53">SUM(P40:P49)</f>
        <v>10</v>
      </c>
      <c r="Q50" s="48">
        <f t="shared" ref="Q50" si="54">SUM(Q40:Q49)</f>
        <v>9</v>
      </c>
      <c r="R50" s="24"/>
      <c r="S50" s="25"/>
      <c r="T50" s="53"/>
      <c r="U50" s="25"/>
      <c r="V50" s="25"/>
      <c r="W50" s="25"/>
    </row>
    <row r="51" spans="1:23" ht="15" customHeight="1" thickBot="1" x14ac:dyDescent="0.25">
      <c r="A51" s="177" t="s">
        <v>8</v>
      </c>
      <c r="B51" s="178"/>
      <c r="C51" s="54">
        <f>SUM(C14,C26,C38,C50)</f>
        <v>70</v>
      </c>
      <c r="D51" s="55">
        <f>SUM(D14,D26,D38,D50)</f>
        <v>8.9849999999999994</v>
      </c>
      <c r="E51" s="56">
        <f>SUM(E14,E26,E38,E50)</f>
        <v>63</v>
      </c>
      <c r="F51" s="55">
        <f>SUM(F14,F26,F38,F50)</f>
        <v>8.0865000000000009</v>
      </c>
      <c r="G51" s="170"/>
      <c r="H51" s="57">
        <f>SUM(H14,H26,H38,H50)</f>
        <v>30</v>
      </c>
      <c r="I51" s="58">
        <f t="shared" ref="I51:Q51" si="55">SUM(I14,I26,I38,I50)</f>
        <v>27</v>
      </c>
      <c r="J51" s="59">
        <f t="shared" si="55"/>
        <v>10</v>
      </c>
      <c r="K51" s="60">
        <f t="shared" si="55"/>
        <v>9</v>
      </c>
      <c r="L51" s="61">
        <f t="shared" si="55"/>
        <v>10</v>
      </c>
      <c r="M51" s="58">
        <f t="shared" si="55"/>
        <v>9</v>
      </c>
      <c r="N51" s="59">
        <f t="shared" si="55"/>
        <v>30</v>
      </c>
      <c r="O51" s="60">
        <f t="shared" si="55"/>
        <v>27</v>
      </c>
      <c r="P51" s="61">
        <f t="shared" si="55"/>
        <v>80</v>
      </c>
      <c r="Q51" s="62">
        <f t="shared" si="55"/>
        <v>72</v>
      </c>
      <c r="R51" s="24"/>
      <c r="S51" s="25"/>
      <c r="T51" s="63"/>
      <c r="U51" s="25"/>
      <c r="V51" s="25"/>
      <c r="W51" s="25"/>
    </row>
    <row r="52" spans="1:23" ht="20.100000000000001" customHeight="1" thickTop="1" x14ac:dyDescent="0.2">
      <c r="A52" s="206" t="s">
        <v>83</v>
      </c>
      <c r="B52" s="207"/>
      <c r="C52" s="207"/>
      <c r="D52" s="207"/>
      <c r="E52" s="207"/>
      <c r="F52" s="208"/>
      <c r="G52" s="170"/>
      <c r="H52" s="161" t="s">
        <v>84</v>
      </c>
      <c r="I52" s="162"/>
      <c r="J52" s="162"/>
      <c r="K52" s="162"/>
      <c r="L52" s="162"/>
      <c r="M52" s="162"/>
      <c r="N52" s="162"/>
      <c r="O52" s="162"/>
      <c r="P52" s="162"/>
      <c r="Q52" s="163"/>
      <c r="R52" s="24"/>
      <c r="S52" s="25"/>
      <c r="T52" s="53"/>
      <c r="U52" s="25"/>
      <c r="V52" s="25"/>
      <c r="W52" s="25"/>
    </row>
    <row r="53" spans="1:23" ht="15" customHeight="1" x14ac:dyDescent="0.2">
      <c r="A53" s="26" t="s">
        <v>61</v>
      </c>
      <c r="B53" s="27"/>
      <c r="C53" s="28">
        <v>10</v>
      </c>
      <c r="D53" s="29">
        <f>C53*0.14975</f>
        <v>1.4975000000000001</v>
      </c>
      <c r="E53" s="30">
        <v>9</v>
      </c>
      <c r="F53" s="29">
        <f t="shared" ref="F53:F62" si="56">E53*0.14975</f>
        <v>1.34775</v>
      </c>
      <c r="G53" s="170"/>
      <c r="H53" s="31"/>
      <c r="I53" s="32"/>
      <c r="J53" s="33">
        <v>10</v>
      </c>
      <c r="K53" s="34">
        <v>9</v>
      </c>
      <c r="L53" s="35"/>
      <c r="M53" s="36"/>
      <c r="N53" s="33"/>
      <c r="O53" s="34"/>
      <c r="P53" s="37">
        <f t="shared" ref="P53" si="57">SUM(H53,J53,L53,N53)</f>
        <v>10</v>
      </c>
      <c r="Q53" s="38">
        <f>SUM(I53,K53,M53,O53)</f>
        <v>9</v>
      </c>
      <c r="R53" s="24"/>
      <c r="S53" s="25"/>
      <c r="T53" s="25"/>
      <c r="U53" s="25"/>
      <c r="V53" s="25"/>
      <c r="W53" s="25"/>
    </row>
    <row r="54" spans="1:23" ht="15" customHeight="1" x14ac:dyDescent="0.2">
      <c r="A54" s="26" t="s">
        <v>65</v>
      </c>
      <c r="B54" s="27" t="s">
        <v>71</v>
      </c>
      <c r="C54" s="28"/>
      <c r="D54" s="29">
        <f t="shared" ref="D54:D61" si="58">C54*0.14975</f>
        <v>0</v>
      </c>
      <c r="E54" s="30"/>
      <c r="F54" s="29">
        <f t="shared" ref="F54:F61" si="59">E54*0.14975</f>
        <v>0</v>
      </c>
      <c r="G54" s="170"/>
      <c r="H54" s="31"/>
      <c r="I54" s="32"/>
      <c r="J54" s="33"/>
      <c r="K54" s="34"/>
      <c r="L54" s="35"/>
      <c r="M54" s="36"/>
      <c r="N54" s="33"/>
      <c r="O54" s="34"/>
      <c r="P54" s="37">
        <f t="shared" ref="P54:P61" si="60">SUM(H54,J54,L54,N54)</f>
        <v>0</v>
      </c>
      <c r="Q54" s="38">
        <f t="shared" ref="Q54:Q62" si="61">SUM(I54,K54,M54,O54)</f>
        <v>0</v>
      </c>
      <c r="R54" s="24"/>
      <c r="S54" s="25"/>
      <c r="T54" s="25"/>
      <c r="U54" s="25"/>
      <c r="V54" s="25"/>
      <c r="W54" s="25"/>
    </row>
    <row r="55" spans="1:23" ht="15" customHeight="1" x14ac:dyDescent="0.2">
      <c r="A55" s="26" t="s">
        <v>67</v>
      </c>
      <c r="B55" s="27" t="s">
        <v>68</v>
      </c>
      <c r="C55" s="28"/>
      <c r="D55" s="29">
        <f t="shared" si="58"/>
        <v>0</v>
      </c>
      <c r="E55" s="30"/>
      <c r="F55" s="29">
        <f t="shared" si="59"/>
        <v>0</v>
      </c>
      <c r="G55" s="170"/>
      <c r="H55" s="31"/>
      <c r="I55" s="32"/>
      <c r="J55" s="33"/>
      <c r="K55" s="34"/>
      <c r="L55" s="35"/>
      <c r="M55" s="36"/>
      <c r="N55" s="33"/>
      <c r="O55" s="34"/>
      <c r="P55" s="37">
        <f t="shared" si="60"/>
        <v>0</v>
      </c>
      <c r="Q55" s="38">
        <f t="shared" si="61"/>
        <v>0</v>
      </c>
      <c r="R55" s="24"/>
      <c r="S55" s="25"/>
      <c r="T55" s="25"/>
      <c r="U55" s="25"/>
      <c r="V55" s="25"/>
      <c r="W55" s="25"/>
    </row>
    <row r="56" spans="1:23" ht="15" customHeight="1" x14ac:dyDescent="0.2">
      <c r="A56" s="26" t="s">
        <v>62</v>
      </c>
      <c r="B56" s="27"/>
      <c r="C56" s="28"/>
      <c r="D56" s="29">
        <f t="shared" si="58"/>
        <v>0</v>
      </c>
      <c r="E56" s="30"/>
      <c r="F56" s="29">
        <f t="shared" si="59"/>
        <v>0</v>
      </c>
      <c r="G56" s="170"/>
      <c r="H56" s="31"/>
      <c r="I56" s="32"/>
      <c r="J56" s="33"/>
      <c r="K56" s="34"/>
      <c r="L56" s="35"/>
      <c r="M56" s="36"/>
      <c r="N56" s="33"/>
      <c r="O56" s="34"/>
      <c r="P56" s="37">
        <f t="shared" si="60"/>
        <v>0</v>
      </c>
      <c r="Q56" s="38">
        <f t="shared" si="61"/>
        <v>0</v>
      </c>
      <c r="R56" s="24"/>
      <c r="S56" s="25"/>
      <c r="T56" s="25"/>
      <c r="U56" s="25"/>
      <c r="V56" s="25"/>
      <c r="W56" s="25"/>
    </row>
    <row r="57" spans="1:23" ht="15" customHeight="1" x14ac:dyDescent="0.2">
      <c r="A57" s="26" t="s">
        <v>64</v>
      </c>
      <c r="B57" s="27" t="s">
        <v>73</v>
      </c>
      <c r="C57" s="28"/>
      <c r="D57" s="29">
        <f t="shared" si="58"/>
        <v>0</v>
      </c>
      <c r="E57" s="30"/>
      <c r="F57" s="29">
        <f t="shared" si="59"/>
        <v>0</v>
      </c>
      <c r="G57" s="170"/>
      <c r="H57" s="31"/>
      <c r="I57" s="32"/>
      <c r="J57" s="33"/>
      <c r="K57" s="34"/>
      <c r="L57" s="35"/>
      <c r="M57" s="36"/>
      <c r="N57" s="33"/>
      <c r="O57" s="34"/>
      <c r="P57" s="37">
        <f t="shared" si="60"/>
        <v>0</v>
      </c>
      <c r="Q57" s="38">
        <f t="shared" si="61"/>
        <v>0</v>
      </c>
      <c r="R57" s="24"/>
      <c r="S57" s="25"/>
      <c r="T57" s="25"/>
      <c r="U57" s="25"/>
      <c r="V57" s="25"/>
      <c r="W57" s="25"/>
    </row>
    <row r="58" spans="1:23" ht="15" customHeight="1" x14ac:dyDescent="0.2">
      <c r="A58" s="26" t="s">
        <v>63</v>
      </c>
      <c r="B58" s="27" t="s">
        <v>72</v>
      </c>
      <c r="C58" s="28"/>
      <c r="D58" s="29">
        <f t="shared" si="58"/>
        <v>0</v>
      </c>
      <c r="E58" s="30"/>
      <c r="F58" s="29">
        <f t="shared" si="59"/>
        <v>0</v>
      </c>
      <c r="G58" s="170"/>
      <c r="H58" s="31"/>
      <c r="I58" s="32"/>
      <c r="J58" s="33"/>
      <c r="K58" s="34"/>
      <c r="L58" s="35"/>
      <c r="M58" s="36"/>
      <c r="N58" s="33"/>
      <c r="O58" s="34"/>
      <c r="P58" s="37">
        <f t="shared" si="60"/>
        <v>0</v>
      </c>
      <c r="Q58" s="38">
        <f t="shared" si="61"/>
        <v>0</v>
      </c>
      <c r="R58" s="24"/>
      <c r="S58" s="25"/>
      <c r="T58" s="25"/>
      <c r="U58" s="25"/>
      <c r="V58" s="25"/>
      <c r="W58" s="25"/>
    </row>
    <row r="59" spans="1:23" ht="15" customHeight="1" x14ac:dyDescent="0.2">
      <c r="A59" s="26"/>
      <c r="B59" s="27"/>
      <c r="C59" s="28"/>
      <c r="D59" s="29">
        <f t="shared" si="58"/>
        <v>0</v>
      </c>
      <c r="E59" s="30"/>
      <c r="F59" s="29">
        <f t="shared" si="59"/>
        <v>0</v>
      </c>
      <c r="G59" s="170"/>
      <c r="H59" s="31"/>
      <c r="I59" s="32"/>
      <c r="J59" s="33"/>
      <c r="K59" s="34"/>
      <c r="L59" s="35"/>
      <c r="M59" s="36"/>
      <c r="N59" s="33"/>
      <c r="O59" s="34"/>
      <c r="P59" s="37">
        <f t="shared" si="60"/>
        <v>0</v>
      </c>
      <c r="Q59" s="38">
        <f t="shared" si="61"/>
        <v>0</v>
      </c>
      <c r="R59" s="24"/>
      <c r="S59" s="25"/>
      <c r="T59" s="25"/>
      <c r="U59" s="25"/>
      <c r="V59" s="25"/>
      <c r="W59" s="25"/>
    </row>
    <row r="60" spans="1:23" ht="15" customHeight="1" x14ac:dyDescent="0.2">
      <c r="A60" s="26"/>
      <c r="B60" s="27"/>
      <c r="C60" s="28"/>
      <c r="D60" s="29">
        <f t="shared" si="58"/>
        <v>0</v>
      </c>
      <c r="E60" s="30"/>
      <c r="F60" s="29">
        <f t="shared" si="59"/>
        <v>0</v>
      </c>
      <c r="G60" s="170"/>
      <c r="H60" s="31"/>
      <c r="I60" s="32"/>
      <c r="J60" s="33"/>
      <c r="K60" s="34"/>
      <c r="L60" s="35"/>
      <c r="M60" s="36"/>
      <c r="N60" s="33"/>
      <c r="O60" s="34"/>
      <c r="P60" s="37">
        <f t="shared" si="60"/>
        <v>0</v>
      </c>
      <c r="Q60" s="38">
        <f t="shared" si="61"/>
        <v>0</v>
      </c>
      <c r="R60" s="24"/>
      <c r="S60" s="25"/>
      <c r="T60" s="25"/>
      <c r="U60" s="25"/>
      <c r="V60" s="25"/>
      <c r="W60" s="25"/>
    </row>
    <row r="61" spans="1:23" ht="15" customHeight="1" x14ac:dyDescent="0.2">
      <c r="A61" s="26"/>
      <c r="B61" s="27"/>
      <c r="C61" s="28"/>
      <c r="D61" s="29">
        <f t="shared" si="58"/>
        <v>0</v>
      </c>
      <c r="E61" s="30"/>
      <c r="F61" s="29">
        <f t="shared" si="59"/>
        <v>0</v>
      </c>
      <c r="G61" s="170"/>
      <c r="H61" s="31"/>
      <c r="I61" s="32"/>
      <c r="J61" s="33"/>
      <c r="K61" s="34"/>
      <c r="L61" s="35"/>
      <c r="M61" s="36"/>
      <c r="N61" s="33"/>
      <c r="O61" s="34"/>
      <c r="P61" s="37">
        <f t="shared" si="60"/>
        <v>0</v>
      </c>
      <c r="Q61" s="38">
        <f t="shared" si="61"/>
        <v>0</v>
      </c>
      <c r="R61" s="24"/>
      <c r="S61" s="25"/>
      <c r="T61" s="25"/>
      <c r="U61" s="25"/>
      <c r="V61" s="25"/>
      <c r="W61" s="25"/>
    </row>
    <row r="62" spans="1:23" ht="15" customHeight="1" x14ac:dyDescent="0.2">
      <c r="A62" s="26"/>
      <c r="B62" s="27"/>
      <c r="C62" s="28"/>
      <c r="D62" s="29">
        <f>C62*0.14975</f>
        <v>0</v>
      </c>
      <c r="E62" s="30"/>
      <c r="F62" s="29">
        <f t="shared" si="56"/>
        <v>0</v>
      </c>
      <c r="G62" s="170"/>
      <c r="H62" s="31"/>
      <c r="I62" s="32"/>
      <c r="J62" s="33"/>
      <c r="K62" s="34"/>
      <c r="L62" s="35"/>
      <c r="M62" s="36"/>
      <c r="N62" s="33"/>
      <c r="O62" s="34"/>
      <c r="P62" s="37">
        <f t="shared" ref="P62" si="62">SUM(H62,J62,L62,N62)</f>
        <v>0</v>
      </c>
      <c r="Q62" s="38">
        <f t="shared" si="61"/>
        <v>0</v>
      </c>
      <c r="R62" s="24"/>
      <c r="S62" s="25"/>
      <c r="T62" s="25"/>
      <c r="U62" s="25"/>
      <c r="V62" s="25"/>
      <c r="W62" s="25"/>
    </row>
    <row r="63" spans="1:23" ht="15" customHeight="1" thickBot="1" x14ac:dyDescent="0.25">
      <c r="A63" s="172" t="s">
        <v>2</v>
      </c>
      <c r="B63" s="173"/>
      <c r="C63" s="39">
        <f>SUM(C53:C62)</f>
        <v>10</v>
      </c>
      <c r="D63" s="40">
        <f>SUM(D53:D62)</f>
        <v>1.4975000000000001</v>
      </c>
      <c r="E63" s="52">
        <f>SUM(E53:E62)</f>
        <v>9</v>
      </c>
      <c r="F63" s="40">
        <f>SUM(F53:F62)</f>
        <v>1.34775</v>
      </c>
      <c r="G63" s="170"/>
      <c r="H63" s="43">
        <f>SUM(H53:H62)</f>
        <v>0</v>
      </c>
      <c r="I63" s="44">
        <f t="shared" ref="I63" si="63">SUM(I53:I62)</f>
        <v>0</v>
      </c>
      <c r="J63" s="45">
        <f t="shared" ref="J63" si="64">SUM(J53:J62)</f>
        <v>10</v>
      </c>
      <c r="K63" s="46">
        <f t="shared" ref="K63" si="65">SUM(K53:K62)</f>
        <v>9</v>
      </c>
      <c r="L63" s="47">
        <f t="shared" ref="L63" si="66">SUM(L53:L62)</f>
        <v>0</v>
      </c>
      <c r="M63" s="44">
        <f t="shared" ref="M63" si="67">SUM(M53:M62)</f>
        <v>0</v>
      </c>
      <c r="N63" s="45">
        <f t="shared" ref="N63" si="68">SUM(N53:N62)</f>
        <v>0</v>
      </c>
      <c r="O63" s="46">
        <f t="shared" ref="O63" si="69">SUM(O53:O62)</f>
        <v>0</v>
      </c>
      <c r="P63" s="47">
        <f t="shared" ref="P63" si="70">SUM(P53:P62)</f>
        <v>10</v>
      </c>
      <c r="Q63" s="48">
        <f t="shared" ref="Q63" si="71">SUM(Q53:Q62)</f>
        <v>9</v>
      </c>
      <c r="R63" s="24"/>
      <c r="S63" s="25"/>
      <c r="T63" s="25"/>
      <c r="U63" s="25"/>
      <c r="V63" s="25"/>
      <c r="W63" s="25"/>
    </row>
    <row r="64" spans="1:23" ht="15" customHeight="1" thickBot="1" x14ac:dyDescent="0.25">
      <c r="A64" s="177" t="s">
        <v>99</v>
      </c>
      <c r="B64" s="178"/>
      <c r="C64" s="54">
        <f>SUM(C51,C63)</f>
        <v>80</v>
      </c>
      <c r="D64" s="55">
        <f>SUM(D51,D63)</f>
        <v>10.4825</v>
      </c>
      <c r="E64" s="56">
        <f>SUM(E51,E63)</f>
        <v>72</v>
      </c>
      <c r="F64" s="55">
        <f>SUM(F51,F63)</f>
        <v>9.4342500000000005</v>
      </c>
      <c r="G64" s="170"/>
      <c r="H64" s="57">
        <f>SUM(H51,H63)</f>
        <v>30</v>
      </c>
      <c r="I64" s="58">
        <f t="shared" ref="I64:Q64" si="72">SUM(I51,I63)</f>
        <v>27</v>
      </c>
      <c r="J64" s="59">
        <f t="shared" si="72"/>
        <v>20</v>
      </c>
      <c r="K64" s="60">
        <f t="shared" si="72"/>
        <v>18</v>
      </c>
      <c r="L64" s="61">
        <f t="shared" si="72"/>
        <v>10</v>
      </c>
      <c r="M64" s="58">
        <f t="shared" si="72"/>
        <v>9</v>
      </c>
      <c r="N64" s="59">
        <f t="shared" si="72"/>
        <v>30</v>
      </c>
      <c r="O64" s="60">
        <f t="shared" si="72"/>
        <v>27</v>
      </c>
      <c r="P64" s="61">
        <f t="shared" si="72"/>
        <v>90</v>
      </c>
      <c r="Q64" s="62">
        <f t="shared" si="72"/>
        <v>81</v>
      </c>
      <c r="R64" s="24"/>
      <c r="S64" s="25"/>
      <c r="T64" s="25"/>
      <c r="U64" s="25"/>
      <c r="V64" s="25"/>
      <c r="W64" s="25"/>
    </row>
    <row r="65" spans="1:23" ht="20.100000000000001" customHeight="1" thickTop="1" x14ac:dyDescent="0.2">
      <c r="A65" s="206" t="s">
        <v>9</v>
      </c>
      <c r="B65" s="207"/>
      <c r="C65" s="207"/>
      <c r="D65" s="207"/>
      <c r="E65" s="207"/>
      <c r="F65" s="208"/>
      <c r="G65" s="170"/>
      <c r="H65" s="161" t="s">
        <v>9</v>
      </c>
      <c r="I65" s="162"/>
      <c r="J65" s="162"/>
      <c r="K65" s="162"/>
      <c r="L65" s="162"/>
      <c r="M65" s="162"/>
      <c r="N65" s="162"/>
      <c r="O65" s="162"/>
      <c r="P65" s="162"/>
      <c r="Q65" s="163"/>
      <c r="R65" s="24"/>
      <c r="S65" s="25"/>
      <c r="T65" s="25"/>
      <c r="U65" s="25"/>
      <c r="V65" s="25"/>
      <c r="W65" s="25"/>
    </row>
    <row r="66" spans="1:23" ht="15" customHeight="1" x14ac:dyDescent="0.2">
      <c r="A66" s="26" t="s">
        <v>10</v>
      </c>
      <c r="B66" s="64" t="s">
        <v>101</v>
      </c>
      <c r="C66" s="28">
        <v>10</v>
      </c>
      <c r="D66" s="29">
        <f>C66*0.14975</f>
        <v>1.4975000000000001</v>
      </c>
      <c r="E66" s="30">
        <v>9</v>
      </c>
      <c r="F66" s="29">
        <f t="shared" ref="F66" si="73">E66*0.14975</f>
        <v>1.34775</v>
      </c>
      <c r="G66" s="170"/>
      <c r="H66" s="31"/>
      <c r="I66" s="32"/>
      <c r="J66" s="33"/>
      <c r="K66" s="34"/>
      <c r="L66" s="35"/>
      <c r="M66" s="36"/>
      <c r="N66" s="33">
        <v>10</v>
      </c>
      <c r="O66" s="34">
        <v>9</v>
      </c>
      <c r="P66" s="37">
        <f t="shared" ref="P66" si="74">SUM(H66,J66,L66,N66)</f>
        <v>10</v>
      </c>
      <c r="Q66" s="38">
        <f>SUM(I66,K66,M66,O66)</f>
        <v>9</v>
      </c>
      <c r="R66" s="65"/>
      <c r="S66" s="25"/>
      <c r="T66" s="25"/>
      <c r="U66" s="25"/>
      <c r="V66" s="25"/>
      <c r="W66" s="25"/>
    </row>
    <row r="67" spans="1:23" ht="15" customHeight="1" thickBot="1" x14ac:dyDescent="0.25">
      <c r="A67" s="172" t="s">
        <v>2</v>
      </c>
      <c r="B67" s="173"/>
      <c r="C67" s="39">
        <f>SUM(C66:C66)</f>
        <v>10</v>
      </c>
      <c r="D67" s="40">
        <f>D66</f>
        <v>1.4975000000000001</v>
      </c>
      <c r="E67" s="52">
        <f>SUM(E66:E66)</f>
        <v>9</v>
      </c>
      <c r="F67" s="40">
        <f>F66</f>
        <v>1.34775</v>
      </c>
      <c r="G67" s="170"/>
      <c r="H67" s="43">
        <f t="shared" ref="H67:Q67" si="75">SUM(H66:H66)</f>
        <v>0</v>
      </c>
      <c r="I67" s="44">
        <f t="shared" si="75"/>
        <v>0</v>
      </c>
      <c r="J67" s="45">
        <f t="shared" si="75"/>
        <v>0</v>
      </c>
      <c r="K67" s="46">
        <f t="shared" si="75"/>
        <v>0</v>
      </c>
      <c r="L67" s="47">
        <f t="shared" si="75"/>
        <v>0</v>
      </c>
      <c r="M67" s="44">
        <f t="shared" si="75"/>
        <v>0</v>
      </c>
      <c r="N67" s="45">
        <f t="shared" si="75"/>
        <v>10</v>
      </c>
      <c r="O67" s="46">
        <f t="shared" si="75"/>
        <v>9</v>
      </c>
      <c r="P67" s="47">
        <f t="shared" si="75"/>
        <v>10</v>
      </c>
      <c r="Q67" s="48">
        <f t="shared" si="75"/>
        <v>9</v>
      </c>
      <c r="R67" s="24"/>
      <c r="S67" s="25"/>
      <c r="T67" s="25"/>
      <c r="U67" s="25"/>
      <c r="V67" s="25"/>
      <c r="W67" s="25"/>
    </row>
    <row r="68" spans="1:23" s="81" customFormat="1" ht="20.100000000000001" customHeight="1" thickTop="1" thickBot="1" x14ac:dyDescent="0.25">
      <c r="A68" s="195" t="s">
        <v>21</v>
      </c>
      <c r="B68" s="196"/>
      <c r="C68" s="66">
        <f>SUM(C64,C67)</f>
        <v>90</v>
      </c>
      <c r="D68" s="67">
        <f>SUM(D64,D67)</f>
        <v>11.98</v>
      </c>
      <c r="E68" s="68">
        <f>SUM(E64,E67)</f>
        <v>81</v>
      </c>
      <c r="F68" s="67">
        <f>SUM(F64,F67)</f>
        <v>10.782</v>
      </c>
      <c r="G68" s="170"/>
      <c r="H68" s="69">
        <f t="shared" ref="H68:Q68" si="76">SUM(H64,H67)</f>
        <v>30</v>
      </c>
      <c r="I68" s="70">
        <f t="shared" si="76"/>
        <v>27</v>
      </c>
      <c r="J68" s="71">
        <f t="shared" si="76"/>
        <v>20</v>
      </c>
      <c r="K68" s="72">
        <f t="shared" si="76"/>
        <v>18</v>
      </c>
      <c r="L68" s="73">
        <f t="shared" si="76"/>
        <v>10</v>
      </c>
      <c r="M68" s="74">
        <f t="shared" si="76"/>
        <v>9</v>
      </c>
      <c r="N68" s="75">
        <f t="shared" si="76"/>
        <v>40</v>
      </c>
      <c r="O68" s="76">
        <f t="shared" si="76"/>
        <v>36</v>
      </c>
      <c r="P68" s="77">
        <f t="shared" si="76"/>
        <v>100</v>
      </c>
      <c r="Q68" s="78">
        <f t="shared" si="76"/>
        <v>90</v>
      </c>
      <c r="R68" s="79"/>
      <c r="S68" s="80"/>
      <c r="T68" s="80"/>
      <c r="U68" s="80"/>
      <c r="V68" s="80"/>
      <c r="W68" s="80"/>
    </row>
    <row r="69" spans="1:23" s="81" customFormat="1" ht="20.100000000000001" customHeight="1" thickTop="1" thickBot="1" x14ac:dyDescent="0.25">
      <c r="A69" s="197"/>
      <c r="B69" s="198"/>
      <c r="C69" s="194">
        <f>SUM(C68:D68)</f>
        <v>101.98</v>
      </c>
      <c r="D69" s="194"/>
      <c r="E69" s="194">
        <f>SUM(E68:F68)</f>
        <v>91.781999999999996</v>
      </c>
      <c r="F69" s="194"/>
      <c r="G69" s="170"/>
      <c r="H69" s="82"/>
      <c r="I69" s="83"/>
      <c r="J69" s="84"/>
      <c r="K69" s="84"/>
      <c r="L69" s="85"/>
      <c r="M69" s="85"/>
      <c r="N69" s="86"/>
      <c r="O69" s="87"/>
      <c r="P69" s="88"/>
      <c r="Q69" s="89"/>
      <c r="R69" s="79"/>
      <c r="S69" s="80"/>
      <c r="T69" s="80"/>
      <c r="U69" s="80"/>
      <c r="V69" s="80"/>
      <c r="W69" s="80"/>
    </row>
    <row r="70" spans="1:23" ht="20.100000000000001" customHeight="1" thickTop="1" thickBot="1" x14ac:dyDescent="0.25">
      <c r="A70" s="209" t="s">
        <v>11</v>
      </c>
      <c r="B70" s="210"/>
      <c r="C70" s="210"/>
      <c r="D70" s="210"/>
      <c r="E70" s="210"/>
      <c r="F70" s="211"/>
      <c r="G70" s="170"/>
      <c r="H70" s="90"/>
      <c r="I70" s="186" t="s">
        <v>37</v>
      </c>
      <c r="J70" s="187"/>
      <c r="K70" s="187"/>
      <c r="L70" s="187"/>
      <c r="M70" s="187"/>
      <c r="N70" s="212">
        <f>N68-O68</f>
        <v>4</v>
      </c>
      <c r="O70" s="213"/>
      <c r="P70" s="221" t="s">
        <v>44</v>
      </c>
      <c r="Q70" s="222"/>
      <c r="R70" s="24"/>
      <c r="S70" s="25"/>
      <c r="T70" s="25"/>
      <c r="U70" s="25"/>
      <c r="V70" s="25"/>
      <c r="W70" s="25"/>
    </row>
    <row r="71" spans="1:23" ht="20.100000000000001" customHeight="1" thickBot="1" x14ac:dyDescent="0.25">
      <c r="A71" s="184" t="s">
        <v>22</v>
      </c>
      <c r="B71" s="185"/>
      <c r="C71" s="91">
        <f>H68</f>
        <v>30</v>
      </c>
      <c r="D71" s="189"/>
      <c r="E71" s="91">
        <f>I68</f>
        <v>27</v>
      </c>
      <c r="F71" s="189"/>
      <c r="G71" s="170"/>
      <c r="H71" s="92"/>
      <c r="I71" s="93"/>
      <c r="J71" s="93"/>
      <c r="K71" s="93"/>
      <c r="L71" s="93"/>
      <c r="M71" s="93"/>
      <c r="N71" s="93"/>
      <c r="O71" s="93"/>
      <c r="P71" s="93"/>
      <c r="Q71" s="94"/>
      <c r="R71" s="24"/>
      <c r="S71" s="25"/>
      <c r="T71" s="25"/>
      <c r="U71" s="25"/>
      <c r="V71" s="25"/>
      <c r="W71" s="25"/>
    </row>
    <row r="72" spans="1:23" ht="20.100000000000001" customHeight="1" thickBot="1" x14ac:dyDescent="0.25">
      <c r="A72" s="184" t="s">
        <v>25</v>
      </c>
      <c r="B72" s="185"/>
      <c r="C72" s="95">
        <f>J68</f>
        <v>20</v>
      </c>
      <c r="D72" s="190"/>
      <c r="E72" s="95">
        <f>K68</f>
        <v>18</v>
      </c>
      <c r="F72" s="190"/>
      <c r="G72" s="170"/>
      <c r="H72" s="92"/>
      <c r="I72" s="186" t="s">
        <v>41</v>
      </c>
      <c r="J72" s="187"/>
      <c r="K72" s="187"/>
      <c r="L72" s="187"/>
      <c r="M72" s="188"/>
      <c r="N72" s="131">
        <f>N51*0.1</f>
        <v>3</v>
      </c>
      <c r="O72" s="132">
        <f>O51*0.1</f>
        <v>2.7</v>
      </c>
      <c r="P72" s="93"/>
      <c r="Q72" s="94"/>
      <c r="R72" s="24"/>
      <c r="S72" s="25"/>
      <c r="T72" s="25"/>
      <c r="U72" s="25"/>
      <c r="V72" s="25"/>
      <c r="W72" s="25"/>
    </row>
    <row r="73" spans="1:23" ht="20.100000000000001" customHeight="1" thickBot="1" x14ac:dyDescent="0.25">
      <c r="A73" s="184" t="s">
        <v>24</v>
      </c>
      <c r="B73" s="185"/>
      <c r="C73" s="96">
        <f>L68</f>
        <v>10</v>
      </c>
      <c r="D73" s="190"/>
      <c r="E73" s="96">
        <f>M68</f>
        <v>9</v>
      </c>
      <c r="F73" s="190"/>
      <c r="G73" s="170"/>
      <c r="H73" s="92"/>
      <c r="I73" s="205"/>
      <c r="J73" s="205"/>
      <c r="K73" s="205"/>
      <c r="L73" s="205"/>
      <c r="M73" s="205"/>
      <c r="N73" s="133"/>
      <c r="O73" s="133"/>
      <c r="P73" s="93"/>
      <c r="Q73" s="94"/>
      <c r="R73" s="24"/>
      <c r="S73" s="25"/>
      <c r="T73" s="25"/>
      <c r="U73" s="25"/>
      <c r="V73" s="25"/>
      <c r="W73" s="25"/>
    </row>
    <row r="74" spans="1:23" ht="20.100000000000001" customHeight="1" x14ac:dyDescent="0.2">
      <c r="A74" s="184" t="s">
        <v>23</v>
      </c>
      <c r="B74" s="185"/>
      <c r="C74" s="97">
        <f>N68</f>
        <v>40</v>
      </c>
      <c r="D74" s="190"/>
      <c r="E74" s="97">
        <f>O68</f>
        <v>36</v>
      </c>
      <c r="F74" s="190"/>
      <c r="G74" s="170"/>
      <c r="H74" s="92"/>
      <c r="I74" s="181" t="s">
        <v>104</v>
      </c>
      <c r="J74" s="182"/>
      <c r="K74" s="182"/>
      <c r="L74" s="182"/>
      <c r="M74" s="183"/>
      <c r="N74" s="139">
        <f>N68-N40</f>
        <v>40</v>
      </c>
      <c r="O74" s="140">
        <f>O68-O40</f>
        <v>36</v>
      </c>
      <c r="P74" s="134"/>
      <c r="Q74" s="94"/>
      <c r="R74" s="24"/>
      <c r="S74" s="25"/>
      <c r="T74" s="25"/>
      <c r="U74" s="25"/>
      <c r="V74" s="25"/>
      <c r="W74" s="25"/>
    </row>
    <row r="75" spans="1:23" ht="20.100000000000001" customHeight="1" thickBot="1" x14ac:dyDescent="0.25">
      <c r="A75" s="172" t="s">
        <v>2</v>
      </c>
      <c r="B75" s="173"/>
      <c r="C75" s="39">
        <f>P68</f>
        <v>100</v>
      </c>
      <c r="D75" s="190"/>
      <c r="E75" s="39">
        <f>Q68</f>
        <v>90</v>
      </c>
      <c r="F75" s="190"/>
      <c r="G75" s="170"/>
      <c r="H75" s="92"/>
      <c r="I75" s="145" t="s">
        <v>102</v>
      </c>
      <c r="J75" s="146"/>
      <c r="K75" s="146"/>
      <c r="L75" s="146"/>
      <c r="M75" s="147"/>
      <c r="N75" s="137">
        <f>ROUND(N74*0.05,2)</f>
        <v>2</v>
      </c>
      <c r="O75" s="138">
        <f>ROUND(O74*0.05,2)</f>
        <v>1.8</v>
      </c>
      <c r="P75" s="93"/>
      <c r="Q75" s="94"/>
      <c r="R75" s="24"/>
      <c r="S75" s="25"/>
      <c r="T75" s="25"/>
      <c r="U75" s="25"/>
      <c r="V75" s="25"/>
      <c r="W75" s="25"/>
    </row>
    <row r="76" spans="1:23" ht="20.100000000000001" customHeight="1" thickTop="1" thickBot="1" x14ac:dyDescent="0.25">
      <c r="A76" s="192" t="s">
        <v>27</v>
      </c>
      <c r="B76" s="193"/>
      <c r="C76" s="98">
        <f>SUM(C75)</f>
        <v>100</v>
      </c>
      <c r="D76" s="191"/>
      <c r="E76" s="99">
        <f>SUM(E75)</f>
        <v>90</v>
      </c>
      <c r="F76" s="191"/>
      <c r="G76" s="170"/>
      <c r="H76" s="92"/>
      <c r="I76" s="145" t="s">
        <v>103</v>
      </c>
      <c r="J76" s="146"/>
      <c r="K76" s="146"/>
      <c r="L76" s="146"/>
      <c r="M76" s="147"/>
      <c r="N76" s="135">
        <f>ROUND(N74*0.09975,2)</f>
        <v>3.99</v>
      </c>
      <c r="O76" s="136">
        <f>ROUND(O74*0.09975,2)</f>
        <v>3.59</v>
      </c>
      <c r="P76" s="93"/>
      <c r="Q76" s="94"/>
      <c r="R76" s="24"/>
      <c r="S76" s="25"/>
      <c r="T76" s="25"/>
      <c r="U76" s="25"/>
      <c r="V76" s="25"/>
      <c r="W76" s="25"/>
    </row>
    <row r="77" spans="1:23" ht="20.100000000000001" customHeight="1" thickTop="1" thickBot="1" x14ac:dyDescent="0.25">
      <c r="A77" s="179" t="s">
        <v>96</v>
      </c>
      <c r="B77" s="180"/>
      <c r="C77" s="100">
        <f>C76-C68</f>
        <v>10</v>
      </c>
      <c r="D77" s="101"/>
      <c r="E77" s="100">
        <f>E76-E68</f>
        <v>9</v>
      </c>
      <c r="F77" s="101"/>
      <c r="G77" s="171"/>
      <c r="H77" s="102"/>
      <c r="I77" s="148" t="s">
        <v>43</v>
      </c>
      <c r="J77" s="149"/>
      <c r="K77" s="149"/>
      <c r="L77" s="149"/>
      <c r="M77" s="150"/>
      <c r="N77" s="143">
        <f>SUM(N75:N76)*Q77</f>
        <v>2.9950000000000001</v>
      </c>
      <c r="O77" s="144">
        <f>SUM(O75:O76)*Q77</f>
        <v>2.6949999999999998</v>
      </c>
      <c r="P77" s="141" t="s">
        <v>100</v>
      </c>
      <c r="Q77" s="142">
        <v>0.5</v>
      </c>
      <c r="R77" s="24"/>
      <c r="S77" s="25"/>
      <c r="T77" s="25"/>
      <c r="U77" s="25"/>
      <c r="V77" s="25"/>
      <c r="W77" s="25"/>
    </row>
    <row r="78" spans="1:23" ht="13.5" thickTop="1" x14ac:dyDescent="0.2"/>
  </sheetData>
  <mergeCells count="56">
    <mergeCell ref="A63:B63"/>
    <mergeCell ref="A67:B67"/>
    <mergeCell ref="A68:B69"/>
    <mergeCell ref="B1:F1"/>
    <mergeCell ref="B2:F2"/>
    <mergeCell ref="A52:F52"/>
    <mergeCell ref="A65:F65"/>
    <mergeCell ref="C69:D69"/>
    <mergeCell ref="A5:F5"/>
    <mergeCell ref="A50:B50"/>
    <mergeCell ref="A77:B77"/>
    <mergeCell ref="A51:B51"/>
    <mergeCell ref="H39:Q39"/>
    <mergeCell ref="H52:Q52"/>
    <mergeCell ref="I74:M74"/>
    <mergeCell ref="A71:B71"/>
    <mergeCell ref="A72:B72"/>
    <mergeCell ref="A73:B73"/>
    <mergeCell ref="A74:B74"/>
    <mergeCell ref="I72:M72"/>
    <mergeCell ref="D71:D76"/>
    <mergeCell ref="F71:F76"/>
    <mergeCell ref="A75:B75"/>
    <mergeCell ref="A76:B76"/>
    <mergeCell ref="E69:F69"/>
    <mergeCell ref="A6:A7"/>
    <mergeCell ref="B6:B7"/>
    <mergeCell ref="H15:Q15"/>
    <mergeCell ref="E6:F6"/>
    <mergeCell ref="L6:M6"/>
    <mergeCell ref="N6:O6"/>
    <mergeCell ref="H8:Q8"/>
    <mergeCell ref="G5:G77"/>
    <mergeCell ref="A14:B14"/>
    <mergeCell ref="A8:F8"/>
    <mergeCell ref="A15:F15"/>
    <mergeCell ref="A27:F27"/>
    <mergeCell ref="A39:F39"/>
    <mergeCell ref="A64:B64"/>
    <mergeCell ref="A26:B26"/>
    <mergeCell ref="A38:B38"/>
    <mergeCell ref="I75:M75"/>
    <mergeCell ref="I76:M76"/>
    <mergeCell ref="I77:M77"/>
    <mergeCell ref="H5:Q5"/>
    <mergeCell ref="C6:D6"/>
    <mergeCell ref="I73:M73"/>
    <mergeCell ref="H65:Q65"/>
    <mergeCell ref="A70:F70"/>
    <mergeCell ref="I70:M70"/>
    <mergeCell ref="N70:O70"/>
    <mergeCell ref="P6:Q6"/>
    <mergeCell ref="H6:I6"/>
    <mergeCell ref="J6:K6"/>
    <mergeCell ref="P70:Q70"/>
    <mergeCell ref="H27:Q27"/>
  </mergeCells>
  <conditionalFormatting sqref="C77">
    <cfRule type="expression" dxfId="2" priority="3">
      <formula>$C$77&lt;0</formula>
    </cfRule>
  </conditionalFormatting>
  <conditionalFormatting sqref="E77">
    <cfRule type="expression" dxfId="1" priority="2">
      <formula>$E$77&lt;0</formula>
    </cfRule>
  </conditionalFormatting>
  <conditionalFormatting sqref="N70:O70">
    <cfRule type="expression" dxfId="0" priority="1">
      <formula>$N$70&lt;0</formula>
    </cfRule>
  </conditionalFormatting>
  <pageMargins left="0.25" right="0.25" top="0.75" bottom="0.75" header="0.3" footer="0.3"/>
  <pageSetup paperSize="5" scale="51" firstPageNumber="0" fitToHeight="0" orientation="landscape" horizontalDpi="300" verticalDpi="300" r:id="rId1"/>
  <ignoredErrors>
    <ignoredError sqref="D50:E50 D67:E6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CONSIGNES</vt:lpstr>
      <vt:lpstr>BUDGET</vt:lpstr>
      <vt:lpstr>BUDGET!Zone_d_impression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Gamache, Denis</dc:creator>
  <cp:lastModifiedBy>Fabien, Raynald</cp:lastModifiedBy>
  <cp:lastPrinted>2019-10-18T19:17:09Z</cp:lastPrinted>
  <dcterms:created xsi:type="dcterms:W3CDTF">2019-04-29T19:44:04Z</dcterms:created>
  <dcterms:modified xsi:type="dcterms:W3CDTF">2020-05-28T14:52:06Z</dcterms:modified>
</cp:coreProperties>
</file>